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xr:revisionPtr revIDLastSave="0" documentId="8_{F39FE6DF-2E9A-4252-AB84-CF5DE11752AE}" xr6:coauthVersionLast="47" xr6:coauthVersionMax="47" xr10:uidLastSave="{00000000-0000-0000-0000-000000000000}"/>
  <bookViews>
    <workbookView xWindow="8430" yWindow="3165" windowWidth="19350" windowHeight="12660" tabRatio="769" firstSheet="6" activeTab="11" xr2:uid="{00000000-000D-0000-FFFF-FFFF00000000}"/>
  </bookViews>
  <sheets>
    <sheet name="MainSheet" sheetId="1" state="veryHidden" r:id="rId1"/>
    <sheet name="StartUp" sheetId="2" state="hidden" r:id="rId2"/>
    <sheet name="Data" sheetId="3" state="veryHidden" r:id="rId3"/>
    <sheet name="+FootnoteTexts" sheetId="36" state="veryHidden" r:id="rId4"/>
    <sheet name="+Elements" sheetId="37" state="veryHidden" r:id="rId5"/>
    <sheet name="+Lineitems" sheetId="39" state="veryHidden" r:id="rId6"/>
    <sheet name="Navigation" sheetId="71" r:id="rId7"/>
    <sheet name="General information" sheetId="70" r:id="rId8"/>
    <sheet name="Form VIII Main" sheetId="73" r:id="rId9"/>
    <sheet name="Annex I" sheetId="67" r:id="rId10"/>
    <sheet name="Annex II" sheetId="68" r:id="rId11"/>
    <sheet name="Annex III" sheetId="69" r:id="rId12"/>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E107_28_17052017" localSheetId="9">'Annex I'!$E$92</definedName>
    <definedName name="fn_E108_56_17052017" localSheetId="9">'Annex I'!$E$93</definedName>
    <definedName name="fn_E129_2_17052017" localSheetId="10">'Annex II'!#REF!</definedName>
    <definedName name="fn_E130_12_17052017" localSheetId="10">'Annex II'!#REF!</definedName>
    <definedName name="fn_E168_57_17052017" localSheetId="9">'Annex I'!#REF!</definedName>
    <definedName name="fn_E169_83_17052017" localSheetId="9">'Annex I'!#REF!</definedName>
    <definedName name="fn_E42_0_17052017" localSheetId="10">'Annex II'!$E$37</definedName>
    <definedName name="fn_E43_14_17052017" localSheetId="10">'Annex II'!$E$38</definedName>
    <definedName name="fn_E53_0_17052017" localSheetId="9">'Annex I'!$E$48</definedName>
    <definedName name="fn_E58_1_17052017" localSheetId="9">'Annex I'!$E$49</definedName>
    <definedName name="fn_E87_1_17052017" localSheetId="10">'Annex II'!$E$78</definedName>
    <definedName name="fn_E88_13_17052017" localSheetId="10">'Annex II'!$E$79</definedName>
    <definedName name="fn_F107_29_17052017" localSheetId="9">'Annex I'!$F$92</definedName>
    <definedName name="fn_F108_55_17052017" localSheetId="9">'Annex I'!$F$93</definedName>
    <definedName name="fn_F129_5_17052017" localSheetId="10">'Annex II'!#REF!</definedName>
    <definedName name="fn_F130_17_17052017" localSheetId="10">'Annex II'!#REF!</definedName>
    <definedName name="fn_F168_58_17052017" localSheetId="9">'Annex I'!#REF!</definedName>
    <definedName name="fn_F169_82_17052017" localSheetId="9">'Annex I'!#REF!</definedName>
    <definedName name="fn_F42_3_17052017" localSheetId="10">'Annex II'!$F$37</definedName>
    <definedName name="fn_F43_15_17052017" localSheetId="10">'Annex II'!$F$38</definedName>
    <definedName name="fn_F57_2_17052017" localSheetId="9">'Annex I'!$F$48</definedName>
    <definedName name="fn_F58_14_17052017" localSheetId="9">'Annex I'!$F$49</definedName>
    <definedName name="fn_F87_4_17052017" localSheetId="10">'Annex II'!$F$78</definedName>
    <definedName name="fn_F88_16_17052017" localSheetId="10">'Annex II'!$F$79</definedName>
    <definedName name="fn_G107_30_17052017" localSheetId="9">'Annex I'!$G$92</definedName>
    <definedName name="fn_G108_54_17052017" localSheetId="9">'Annex I'!$G$93</definedName>
    <definedName name="fn_G129_6_17052017" localSheetId="10">'Annex II'!#REF!</definedName>
    <definedName name="fn_G130_18_17052017" localSheetId="10">'Annex II'!#REF!</definedName>
    <definedName name="fn_G168_59_17052017" localSheetId="9">'Annex I'!#REF!</definedName>
    <definedName name="fn_G169_81_17052017" localSheetId="9">'Annex I'!#REF!</definedName>
    <definedName name="fn_G42_8_17052017" localSheetId="10">'Annex II'!$G$37</definedName>
    <definedName name="fn_G43_20_17052017" localSheetId="10">'Annex II'!$G$38</definedName>
    <definedName name="fn_G57_3_17052017" localSheetId="9">'Annex I'!$G$48</definedName>
    <definedName name="fn_G58_15_17052017" localSheetId="9">'Annex I'!$G$49</definedName>
    <definedName name="fn_G87_7_17052017" localSheetId="10">'Annex II'!$G$78</definedName>
    <definedName name="fn_G88_19_17052017" localSheetId="10">'Annex II'!$G$79</definedName>
    <definedName name="fn_H107_31_17052017" localSheetId="9">'Annex I'!$H$92</definedName>
    <definedName name="fn_H108_53_17052017" localSheetId="9">'Annex I'!$H$93</definedName>
    <definedName name="fn_H129_11_17052017" localSheetId="10">'Annex II'!#REF!</definedName>
    <definedName name="fn_H130_23_17052017" localSheetId="10">'Annex II'!#REF!</definedName>
    <definedName name="fn_H168_60_17052017" localSheetId="9">'Annex I'!#REF!</definedName>
    <definedName name="fn_H169_80_17052017" localSheetId="9">'Annex I'!#REF!</definedName>
    <definedName name="fn_H42_9_17052017" localSheetId="10">'Annex II'!$H$37</definedName>
    <definedName name="fn_H43_21_17052017" localSheetId="10">'Annex II'!$H$38</definedName>
    <definedName name="fn_H57_4_17052017" localSheetId="9">'Annex I'!$H$48</definedName>
    <definedName name="fn_H58_16_17052017" localSheetId="9">'Annex I'!$H$49</definedName>
    <definedName name="fn_H87_10_17052017" localSheetId="10">'Annex II'!$H$78</definedName>
    <definedName name="fn_H88_22_17052017" localSheetId="10">'Annex II'!$H$79</definedName>
    <definedName name="fn_I107_32_17052017" localSheetId="9">'Annex I'!$I$92</definedName>
    <definedName name="fn_I108_52_17052017" localSheetId="9">'Annex I'!$I$93</definedName>
    <definedName name="fn_I168_61_17052017" localSheetId="9">'Annex I'!#REF!</definedName>
    <definedName name="fn_I169_79_17052017" localSheetId="9">'Annex I'!#REF!</definedName>
    <definedName name="fn_I57_5_17052017" localSheetId="9">'Annex I'!$I$48</definedName>
    <definedName name="fn_I58_17_17052017" localSheetId="9">'Annex I'!$I$49</definedName>
    <definedName name="fn_J107_33_17052017" localSheetId="9">'Annex I'!$J$92</definedName>
    <definedName name="fn_J107_35_17052017" localSheetId="9">'Annex I'!$J$92</definedName>
    <definedName name="fn_J108_50_17052017" localSheetId="9">'Annex I'!$J$93</definedName>
    <definedName name="fn_J168_62_17052017" localSheetId="9">'Annex I'!#REF!</definedName>
    <definedName name="fn_J169_78_17052017" localSheetId="9">'Annex I'!#REF!</definedName>
    <definedName name="fn_J57_6_17052017" localSheetId="9">'Annex I'!$J$48</definedName>
    <definedName name="fn_J58_18_17052017" localSheetId="9">'Annex I'!$J$49</definedName>
    <definedName name="fn_K107_34_17052017" localSheetId="9">'Annex I'!$L$92</definedName>
    <definedName name="fn_K108_48_17052017" localSheetId="9">'Annex I'!$L$93</definedName>
    <definedName name="fn_K108_49_17052017" localSheetId="9">'Annex I'!$L$93</definedName>
    <definedName name="fn_K108_51_17052017" localSheetId="9">'Annex I'!$L$93</definedName>
    <definedName name="fn_K168_63_17052017" localSheetId="9">'Annex I'!#REF!</definedName>
    <definedName name="fn_K169_77_17052017" localSheetId="9">'Annex I'!#REF!</definedName>
    <definedName name="fn_K57_7_17052017" localSheetId="9">'Annex I'!$L$48</definedName>
    <definedName name="fn_K58_19_17052017" localSheetId="9">'Annex I'!$L$49</definedName>
    <definedName name="fn_L107_36_17052017" localSheetId="9">'Annex I'!$M$92</definedName>
    <definedName name="fn_L108_47_17052017" localSheetId="9">'Annex I'!$M$93</definedName>
    <definedName name="fn_L168_64_17052017" localSheetId="9">'Annex I'!#REF!</definedName>
    <definedName name="fn_L169_76_17052017" localSheetId="9">'Annex I'!#REF!</definedName>
    <definedName name="fn_L57_8_17052017" localSheetId="9">'Annex I'!$M$48</definedName>
    <definedName name="fn_L58_20_17052017" localSheetId="9">'Annex I'!$M$49</definedName>
    <definedName name="fn_M107_37_17052017" localSheetId="9">'Annex I'!$N$92</definedName>
    <definedName name="fn_M108_46_17052017" localSheetId="9">'Annex I'!$N$93</definedName>
    <definedName name="fn_M168_65_17052017" localSheetId="9">'Annex I'!#REF!</definedName>
    <definedName name="fn_M169_75_17052017" localSheetId="9">'Annex I'!#REF!</definedName>
    <definedName name="fn_M57_9_17052017" localSheetId="9">'Annex I'!$N$48</definedName>
    <definedName name="fn_M58_21_17052017" localSheetId="9">'Annex I'!$N$49</definedName>
    <definedName name="fn_N107_38_17052017" localSheetId="9">'Annex I'!$O$92</definedName>
    <definedName name="fn_N108_45_17052017" localSheetId="9">'Annex I'!$O$93</definedName>
    <definedName name="fn_N168_66_17052017" localSheetId="9">'Annex I'!#REF!</definedName>
    <definedName name="fn_N169_74_17052017" localSheetId="9">'Annex I'!#REF!</definedName>
    <definedName name="fn_N57_10_17052017" localSheetId="9">'Annex I'!$O$48</definedName>
    <definedName name="fn_N58_22_17052017" localSheetId="9">'Annex I'!$O$49</definedName>
    <definedName name="fn_O107_39_17052017" localSheetId="9">'Annex I'!$P$92</definedName>
    <definedName name="fn_O108_44_17052017" localSheetId="9">'Annex I'!$P$93</definedName>
    <definedName name="fn_O168_67_17052017" localSheetId="9">'Annex I'!#REF!</definedName>
    <definedName name="fn_O169_73_17052017" localSheetId="9">'Annex I'!#REF!</definedName>
    <definedName name="fn_O57_11_17052017" localSheetId="9">'Annex I'!$P$48</definedName>
    <definedName name="fn_O58_23_17052017" localSheetId="9">'Annex I'!$P$49</definedName>
    <definedName name="fn_P107_40_17052017" localSheetId="9">'Annex I'!$Q$92</definedName>
    <definedName name="fn_P108_43_17052017" localSheetId="9">'Annex I'!$Q$93</definedName>
    <definedName name="fn_P168_68_17052017" localSheetId="9">'Annex I'!#REF!</definedName>
    <definedName name="fn_P169_72_17052017" localSheetId="9">'Annex I'!#REF!</definedName>
    <definedName name="fn_P57_12_17052017" localSheetId="9">'Annex I'!$Q$48</definedName>
    <definedName name="fn_P58_24_17052017" localSheetId="9">'Annex I'!$Q$49</definedName>
    <definedName name="fn_P58_25_17052017" localSheetId="9">'Annex I'!$Q$49</definedName>
    <definedName name="fn_P58_26_17052017" localSheetId="9">'Annex I'!$Q$49</definedName>
    <definedName name="fn_Q107_41_17052017" localSheetId="9">'Annex I'!$R$92</definedName>
    <definedName name="fn_Q108_42_17052017" localSheetId="9">'Annex I'!$R$93</definedName>
    <definedName name="fn_Q108_70_17052017" localSheetId="9">'Annex I'!$R$93</definedName>
    <definedName name="fn_Q168_69_17052017" localSheetId="9">'Annex I'!#REF!</definedName>
    <definedName name="fn_Q169_71_17052017" localSheetId="9">'Annex I'!#REF!</definedName>
    <definedName name="fn_Q57_13_17052017" localSheetId="9">'Annex I'!$R$48</definedName>
    <definedName name="fn_Q58_27_17052017" localSheetId="9">'Annex I'!$R$49</definedName>
    <definedName name="ScaleList">StartUp!$L$1:$L$5</definedName>
    <definedName name="TOTAL">'Annex I'!$E$92</definedName>
    <definedName name="UnitList">StartUp!$K$1:$K$171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2" i="69" l="1"/>
  <c r="H78" i="69"/>
  <c r="H77" i="69"/>
  <c r="G76" i="69"/>
  <c r="G79" i="69" s="1"/>
  <c r="G85" i="69" s="1"/>
  <c r="H72" i="69"/>
  <c r="H71" i="69"/>
  <c r="F70" i="69"/>
  <c r="F73" i="69" s="1"/>
  <c r="H66" i="69"/>
  <c r="G66" i="69"/>
  <c r="F66" i="69"/>
  <c r="E66" i="69"/>
  <c r="H65" i="69"/>
  <c r="G65" i="69"/>
  <c r="F65" i="69"/>
  <c r="E65" i="69"/>
  <c r="E56" i="69"/>
  <c r="G41" i="69"/>
  <c r="F40" i="69"/>
  <c r="G37" i="69"/>
  <c r="F37" i="69"/>
  <c r="G35" i="69"/>
  <c r="F35" i="69"/>
  <c r="F41" i="69" s="1"/>
  <c r="E35" i="69"/>
  <c r="E41" i="69" s="1"/>
  <c r="H34" i="69"/>
  <c r="H33" i="69"/>
  <c r="H35" i="69" s="1"/>
  <c r="H32" i="69"/>
  <c r="G29" i="69"/>
  <c r="G70" i="69" s="1"/>
  <c r="G73" i="69" s="1"/>
  <c r="F29" i="69"/>
  <c r="E29" i="69"/>
  <c r="E70" i="69" s="1"/>
  <c r="E73" i="69" s="1"/>
  <c r="H28" i="69"/>
  <c r="H27" i="69"/>
  <c r="H26" i="69"/>
  <c r="H29" i="69" s="1"/>
  <c r="H22" i="69"/>
  <c r="G22" i="69"/>
  <c r="F22" i="69"/>
  <c r="E22" i="69"/>
  <c r="H21" i="69"/>
  <c r="G21" i="69"/>
  <c r="F21" i="69"/>
  <c r="E21" i="69"/>
  <c r="E11" i="69"/>
  <c r="E10" i="69"/>
  <c r="E92" i="68"/>
  <c r="F79" i="68"/>
  <c r="F78" i="68"/>
  <c r="E63" i="68"/>
  <c r="E64" i="68" s="1"/>
  <c r="H62" i="68"/>
  <c r="G62" i="68"/>
  <c r="H59" i="68"/>
  <c r="G59" i="68"/>
  <c r="F59" i="68"/>
  <c r="E59" i="68"/>
  <c r="D59" i="68"/>
  <c r="H58" i="68"/>
  <c r="G58" i="68"/>
  <c r="F58" i="68"/>
  <c r="E58" i="68"/>
  <c r="D58" i="68"/>
  <c r="E49" i="68"/>
  <c r="F38" i="68"/>
  <c r="F37" i="68"/>
  <c r="H23" i="68"/>
  <c r="E23" i="68"/>
  <c r="E24" i="68" s="1"/>
  <c r="H22" i="68"/>
  <c r="G22" i="68"/>
  <c r="H19" i="68"/>
  <c r="G19" i="68"/>
  <c r="F19" i="68"/>
  <c r="E19" i="68"/>
  <c r="D19" i="68"/>
  <c r="H18" i="68"/>
  <c r="G18" i="68"/>
  <c r="F18" i="68"/>
  <c r="E18" i="68"/>
  <c r="D18" i="68"/>
  <c r="E10" i="68"/>
  <c r="E9" i="68"/>
  <c r="E107" i="67"/>
  <c r="G103" i="67"/>
  <c r="G102" i="67"/>
  <c r="P93" i="67"/>
  <c r="O93" i="67"/>
  <c r="N93" i="67"/>
  <c r="M93" i="67"/>
  <c r="L93" i="67"/>
  <c r="K93" i="67"/>
  <c r="J93" i="67"/>
  <c r="H93" i="67"/>
  <c r="G93" i="67"/>
  <c r="P92" i="67"/>
  <c r="O92" i="67"/>
  <c r="N92" i="67"/>
  <c r="M92" i="67"/>
  <c r="L92" i="67"/>
  <c r="K92" i="67"/>
  <c r="J92" i="67"/>
  <c r="H92" i="67"/>
  <c r="G92" i="67"/>
  <c r="F91" i="67"/>
  <c r="F88" i="67"/>
  <c r="F85" i="67"/>
  <c r="F84" i="67"/>
  <c r="F83" i="67"/>
  <c r="F82" i="67"/>
  <c r="F81" i="67"/>
  <c r="I78" i="67"/>
  <c r="I79" i="67" s="1"/>
  <c r="F78" i="67"/>
  <c r="E78" i="67"/>
  <c r="I77" i="67"/>
  <c r="F77" i="67"/>
  <c r="E77" i="67"/>
  <c r="R76" i="67"/>
  <c r="Q76" i="67"/>
  <c r="F76" i="67"/>
  <c r="F80" i="67" s="1"/>
  <c r="R72" i="67"/>
  <c r="Q72" i="67"/>
  <c r="P72" i="67"/>
  <c r="O72" i="67"/>
  <c r="N72" i="67"/>
  <c r="M72" i="67"/>
  <c r="L72" i="67"/>
  <c r="J72" i="67"/>
  <c r="I72" i="67"/>
  <c r="H72" i="67"/>
  <c r="G72" i="67"/>
  <c r="F72" i="67"/>
  <c r="E72" i="67"/>
  <c r="D72" i="67"/>
  <c r="R71" i="67"/>
  <c r="Q71" i="67"/>
  <c r="P71" i="67"/>
  <c r="O71" i="67"/>
  <c r="N71" i="67"/>
  <c r="M71" i="67"/>
  <c r="L71" i="67"/>
  <c r="J71" i="67"/>
  <c r="I71" i="67"/>
  <c r="H71" i="67"/>
  <c r="G71" i="67"/>
  <c r="F71" i="67"/>
  <c r="E71" i="67"/>
  <c r="D71" i="67"/>
  <c r="G61" i="67"/>
  <c r="G58" i="67"/>
  <c r="G57" i="67"/>
  <c r="P49" i="67"/>
  <c r="O49" i="67"/>
  <c r="N49" i="67"/>
  <c r="M49" i="67"/>
  <c r="L49" i="67"/>
  <c r="K49" i="67"/>
  <c r="J49" i="67"/>
  <c r="H49" i="67"/>
  <c r="G49" i="67"/>
  <c r="P48" i="67"/>
  <c r="O48" i="67"/>
  <c r="N48" i="67"/>
  <c r="M48" i="67"/>
  <c r="L48" i="67"/>
  <c r="K48" i="67"/>
  <c r="J48" i="67"/>
  <c r="H48" i="67"/>
  <c r="G48" i="67"/>
  <c r="I47" i="67"/>
  <c r="Q47" i="67" s="1"/>
  <c r="E47" i="67"/>
  <c r="I46" i="67"/>
  <c r="Q46" i="67" s="1"/>
  <c r="E46" i="67"/>
  <c r="I45" i="67"/>
  <c r="Q45" i="67" s="1"/>
  <c r="R45" i="67" s="1"/>
  <c r="F45" i="67"/>
  <c r="E45" i="67"/>
  <c r="I44" i="67"/>
  <c r="Q44" i="67" s="1"/>
  <c r="R44" i="67" s="1"/>
  <c r="F44" i="67"/>
  <c r="F47" i="67" s="1"/>
  <c r="E44" i="67"/>
  <c r="Q43" i="67"/>
  <c r="I43" i="67"/>
  <c r="F43" i="67"/>
  <c r="R43" i="67" s="1"/>
  <c r="E43" i="67"/>
  <c r="I42" i="67"/>
  <c r="Q42" i="67" s="1"/>
  <c r="R42" i="67" s="1"/>
  <c r="F42" i="67"/>
  <c r="E42" i="67"/>
  <c r="I41" i="67"/>
  <c r="Q41" i="67" s="1"/>
  <c r="R41" i="67" s="1"/>
  <c r="F41" i="67"/>
  <c r="E41" i="67"/>
  <c r="E49" i="67" s="1"/>
  <c r="Q40" i="67"/>
  <c r="I40" i="67"/>
  <c r="E40" i="67"/>
  <c r="I39" i="67"/>
  <c r="Q39" i="67" s="1"/>
  <c r="R39" i="67" s="1"/>
  <c r="F39" i="67"/>
  <c r="E39" i="67"/>
  <c r="I38" i="67"/>
  <c r="I48" i="67" s="1"/>
  <c r="F38" i="67"/>
  <c r="E38" i="67"/>
  <c r="I37" i="67"/>
  <c r="Q37" i="67" s="1"/>
  <c r="E37" i="67"/>
  <c r="I36" i="67"/>
  <c r="Q36" i="67" s="1"/>
  <c r="R36" i="67" s="1"/>
  <c r="F36" i="67"/>
  <c r="E36" i="67"/>
  <c r="Q35" i="67"/>
  <c r="R35" i="67" s="1"/>
  <c r="I35" i="67"/>
  <c r="F35" i="67"/>
  <c r="E35" i="67"/>
  <c r="E48" i="67" s="1"/>
  <c r="Q34" i="67"/>
  <c r="I34" i="67"/>
  <c r="E34" i="67"/>
  <c r="Q33" i="67"/>
  <c r="F33" i="67"/>
  <c r="F34" i="67" s="1"/>
  <c r="R29" i="67"/>
  <c r="Q29" i="67"/>
  <c r="P29" i="67"/>
  <c r="O29" i="67"/>
  <c r="N29" i="67"/>
  <c r="M29" i="67"/>
  <c r="L29" i="67"/>
  <c r="J29" i="67"/>
  <c r="I29" i="67"/>
  <c r="H29" i="67"/>
  <c r="G29" i="67"/>
  <c r="F29" i="67"/>
  <c r="E29" i="67"/>
  <c r="D29" i="67"/>
  <c r="R28" i="67"/>
  <c r="Q28" i="67"/>
  <c r="P28" i="67"/>
  <c r="O28" i="67"/>
  <c r="N28" i="67"/>
  <c r="M28" i="67"/>
  <c r="L28" i="67"/>
  <c r="J28" i="67"/>
  <c r="I28" i="67"/>
  <c r="H28" i="67"/>
  <c r="G28" i="67"/>
  <c r="F28" i="67"/>
  <c r="E28" i="67"/>
  <c r="D28" i="67"/>
  <c r="G17" i="67"/>
  <c r="G16" i="67"/>
  <c r="G15" i="67"/>
  <c r="G13" i="67"/>
  <c r="G12" i="67"/>
  <c r="E93" i="73"/>
  <c r="G81" i="73"/>
  <c r="F81" i="73"/>
  <c r="E81" i="73"/>
  <c r="G80" i="73"/>
  <c r="F80" i="73"/>
  <c r="E80" i="73"/>
  <c r="G72" i="73"/>
  <c r="E72" i="73"/>
  <c r="F71" i="73"/>
  <c r="F78" i="73" s="1"/>
  <c r="F79" i="73" s="1"/>
  <c r="G67" i="73"/>
  <c r="G71" i="73" s="1"/>
  <c r="G78" i="73" s="1"/>
  <c r="G79" i="73" s="1"/>
  <c r="F67" i="73"/>
  <c r="E67" i="73"/>
  <c r="E71" i="73" s="1"/>
  <c r="E78" i="73" s="1"/>
  <c r="E79" i="73" s="1"/>
  <c r="G61" i="73"/>
  <c r="F61" i="73"/>
  <c r="E61" i="73"/>
  <c r="G55" i="73"/>
  <c r="F55" i="73"/>
  <c r="F72" i="73" s="1"/>
  <c r="E55" i="73"/>
  <c r="E54" i="73"/>
  <c r="E56" i="73" s="1"/>
  <c r="G47" i="73"/>
  <c r="G54" i="73" s="1"/>
  <c r="G56" i="73" s="1"/>
  <c r="F47" i="73"/>
  <c r="F54" i="73" s="1"/>
  <c r="E47" i="73"/>
  <c r="G43" i="73"/>
  <c r="F43" i="73"/>
  <c r="E43" i="73"/>
  <c r="G39" i="73"/>
  <c r="F39" i="73"/>
  <c r="F56" i="73" s="1"/>
  <c r="E39" i="73"/>
  <c r="G31" i="73"/>
  <c r="F31" i="73"/>
  <c r="E31" i="73"/>
  <c r="G29" i="73"/>
  <c r="F29" i="73"/>
  <c r="E29" i="73"/>
  <c r="G28" i="73"/>
  <c r="F28" i="73"/>
  <c r="E28" i="73"/>
  <c r="G19" i="73"/>
  <c r="E18" i="73"/>
  <c r="E17" i="73"/>
  <c r="E15" i="73"/>
  <c r="E11" i="70"/>
  <c r="G25" i="2"/>
  <c r="D12" i="2"/>
  <c r="H9" i="2"/>
  <c r="D9" i="2"/>
  <c r="D8" i="2"/>
  <c r="E25" i="68" l="1"/>
  <c r="H24" i="68"/>
  <c r="G24" i="68"/>
  <c r="E65" i="68"/>
  <c r="H64" i="68"/>
  <c r="G64" i="68"/>
  <c r="G84" i="69"/>
  <c r="G86" i="69" s="1"/>
  <c r="G81" i="69"/>
  <c r="R34" i="67"/>
  <c r="Q79" i="67"/>
  <c r="I80" i="67"/>
  <c r="E84" i="69"/>
  <c r="R46" i="67"/>
  <c r="F42" i="69"/>
  <c r="H40" i="69"/>
  <c r="H37" i="69"/>
  <c r="H70" i="69"/>
  <c r="H73" i="69" s="1"/>
  <c r="E92" i="67"/>
  <c r="H41" i="69"/>
  <c r="H76" i="69"/>
  <c r="H79" i="69" s="1"/>
  <c r="H85" i="69" s="1"/>
  <c r="F84" i="69"/>
  <c r="R47" i="67"/>
  <c r="Q38" i="67"/>
  <c r="R38" i="67" s="1"/>
  <c r="Q77" i="67"/>
  <c r="F87" i="67"/>
  <c r="F90" i="67" s="1"/>
  <c r="I49" i="67"/>
  <c r="Q78" i="67"/>
  <c r="R78" i="67" s="1"/>
  <c r="E76" i="69"/>
  <c r="E79" i="69" s="1"/>
  <c r="E85" i="69" s="1"/>
  <c r="E37" i="69"/>
  <c r="G63" i="68"/>
  <c r="F46" i="67"/>
  <c r="G23" i="68"/>
  <c r="H63" i="68"/>
  <c r="E40" i="69"/>
  <c r="E42" i="69" s="1"/>
  <c r="F76" i="69"/>
  <c r="F79" i="69" s="1"/>
  <c r="F85" i="69" s="1"/>
  <c r="E79" i="67"/>
  <c r="E80" i="67" s="1"/>
  <c r="E81" i="67" s="1"/>
  <c r="E82" i="67" s="1"/>
  <c r="E83" i="67" s="1"/>
  <c r="E84" i="67" s="1"/>
  <c r="E85" i="67" s="1"/>
  <c r="E86" i="67" s="1"/>
  <c r="E87" i="67" s="1"/>
  <c r="E88" i="67" s="1"/>
  <c r="E89" i="67" s="1"/>
  <c r="E90" i="67" s="1"/>
  <c r="E91" i="67" s="1"/>
  <c r="R33" i="67"/>
  <c r="F40" i="67"/>
  <c r="R40" i="67" s="1"/>
  <c r="F79" i="67"/>
  <c r="F92" i="67" s="1"/>
  <c r="G40" i="69"/>
  <c r="G42" i="69" s="1"/>
  <c r="F37" i="67"/>
  <c r="R37" i="67" s="1"/>
  <c r="Q49" i="67"/>
  <c r="F89" i="67"/>
  <c r="F86" i="67"/>
  <c r="F93" i="67" l="1"/>
  <c r="H84" i="69"/>
  <c r="H86" i="69" s="1"/>
  <c r="H81" i="69"/>
  <c r="H42" i="69"/>
  <c r="F49" i="67"/>
  <c r="R79" i="67"/>
  <c r="R49" i="67"/>
  <c r="R48" i="67"/>
  <c r="R77" i="67"/>
  <c r="F48" i="67"/>
  <c r="Q48" i="67"/>
  <c r="E66" i="68"/>
  <c r="G65" i="68"/>
  <c r="H65" i="68"/>
  <c r="F81" i="69"/>
  <c r="F86" i="69"/>
  <c r="E81" i="69"/>
  <c r="H25" i="68"/>
  <c r="E26" i="68"/>
  <c r="G25" i="68"/>
  <c r="I81" i="67"/>
  <c r="Q80" i="67"/>
  <c r="R80" i="67" s="1"/>
  <c r="E93" i="67"/>
  <c r="E86" i="69"/>
  <c r="I82" i="67" l="1"/>
  <c r="Q81" i="67"/>
  <c r="E27" i="68"/>
  <c r="H26" i="68"/>
  <c r="G26" i="68"/>
  <c r="G66" i="68"/>
  <c r="E67" i="68"/>
  <c r="H66" i="68"/>
  <c r="G27" i="68" l="1"/>
  <c r="E28" i="68"/>
  <c r="H27" i="68"/>
  <c r="R81" i="67"/>
  <c r="I83" i="67"/>
  <c r="Q82" i="67"/>
  <c r="R82" i="67" s="1"/>
  <c r="H67" i="68"/>
  <c r="G67" i="68"/>
  <c r="E68" i="68"/>
  <c r="E69" i="68" l="1"/>
  <c r="H68" i="68"/>
  <c r="G68" i="68"/>
  <c r="I84" i="67"/>
  <c r="Q83" i="67"/>
  <c r="R83" i="67" s="1"/>
  <c r="E29" i="68"/>
  <c r="H28" i="68"/>
  <c r="G28" i="68"/>
  <c r="E30" i="68" l="1"/>
  <c r="H29" i="68"/>
  <c r="G29" i="68"/>
  <c r="I85" i="67"/>
  <c r="Q84" i="67"/>
  <c r="G69" i="68"/>
  <c r="E70" i="68"/>
  <c r="H69" i="68"/>
  <c r="R84" i="67" l="1"/>
  <c r="E31" i="68"/>
  <c r="G30" i="68"/>
  <c r="H30" i="68"/>
  <c r="Q85" i="67"/>
  <c r="I86" i="67"/>
  <c r="H70" i="68"/>
  <c r="G70" i="68"/>
  <c r="E71" i="68"/>
  <c r="G71" i="68" l="1"/>
  <c r="H71" i="68"/>
  <c r="E72" i="68"/>
  <c r="Q86" i="67"/>
  <c r="R86" i="67" s="1"/>
  <c r="I87" i="67"/>
  <c r="G31" i="68"/>
  <c r="E32" i="68"/>
  <c r="H31" i="68"/>
  <c r="R85" i="67"/>
  <c r="E33" i="68" l="1"/>
  <c r="H32" i="68"/>
  <c r="G32" i="68"/>
  <c r="I88" i="67"/>
  <c r="Q87" i="67"/>
  <c r="R87" i="67" s="1"/>
  <c r="E73" i="68"/>
  <c r="H72" i="68"/>
  <c r="G72" i="68"/>
  <c r="E74" i="68" l="1"/>
  <c r="H73" i="68"/>
  <c r="G73" i="68"/>
  <c r="I89" i="67"/>
  <c r="Q88" i="67"/>
  <c r="R88" i="67" s="1"/>
  <c r="E34" i="68"/>
  <c r="H33" i="68"/>
  <c r="G33" i="68"/>
  <c r="G34" i="68" l="1"/>
  <c r="E35" i="68"/>
  <c r="H34" i="68"/>
  <c r="Q89" i="67"/>
  <c r="R89" i="67" s="1"/>
  <c r="I90" i="67"/>
  <c r="E75" i="68"/>
  <c r="H74" i="68"/>
  <c r="G74" i="68"/>
  <c r="I91" i="67" l="1"/>
  <c r="Q90" i="67"/>
  <c r="R90" i="67" s="1"/>
  <c r="E76" i="68"/>
  <c r="H75" i="68"/>
  <c r="G75" i="68"/>
  <c r="H35" i="68"/>
  <c r="G35" i="68"/>
  <c r="E36" i="68"/>
  <c r="G36" i="68" l="1"/>
  <c r="G38" i="68" s="1"/>
  <c r="H36" i="68"/>
  <c r="E37" i="68"/>
  <c r="G37" i="68" s="1"/>
  <c r="E38" i="68"/>
  <c r="H76" i="68"/>
  <c r="E77" i="68"/>
  <c r="G76" i="68"/>
  <c r="Q91" i="67"/>
  <c r="I93" i="67"/>
  <c r="I92" i="67"/>
  <c r="R91" i="67" l="1"/>
  <c r="Q93" i="67"/>
  <c r="Q92" i="67"/>
  <c r="H77" i="68"/>
  <c r="G77" i="68"/>
  <c r="G79" i="68" s="1"/>
  <c r="E78" i="68"/>
  <c r="G78" i="68" s="1"/>
  <c r="E79" i="68"/>
  <c r="H37" i="68"/>
  <c r="H38" i="68"/>
  <c r="H79" i="68" l="1"/>
  <c r="H78" i="68"/>
  <c r="R92" i="67"/>
  <c r="R93" i="67"/>
</calcChain>
</file>

<file path=xl/sharedStrings.xml><?xml version="1.0" encoding="utf-8"?>
<sst xmlns="http://schemas.openxmlformats.org/spreadsheetml/2006/main" count="1526" uniqueCount="817">
  <si>
    <t>&lt;ProjectConfig&gt;_x000D_
  &lt;add key="PackageName" value="RBI-FormVIII" /&gt;_x000D_
  &lt;add key="PackageDescription" value="RBI-FormVIII-Template" /&gt;_x000D_
  &lt;add key="PackageAuthor" value="IRIS" /&gt;_x000D_
  &lt;add key="CreatedOn" value="23/05/2017" /&gt;_x000D_
  &lt;add key="PackageVersion" value="V2.0" /&gt;_x000D_
  &lt;add key="SecurityCode" value="3meE/gFr0EsjU77r6hBiRqWUJGgK5GtZCCrkOS9M0dfKiVLdJxsy3pMTkzjahTAUilsLshI+ocBXevL8auGqmg==" /&gt;_x000D_
  &lt;add key="TaxonomyPath" value="C:\RBIXBRLForms\Form VIII\2.1.2\iFileApp2\\Taxonomy\FormVIII_2.0\in-rbi-rep-2010-04-19.xsd" /&gt;_x000D_
  &lt;add key="PublishPath" value="" /&gt;_x000D_
  &lt;add key="Culture" value="en-GB" /&gt;_x000D_
  &lt;add key="Scheme" value="" /&gt;_x000D_
  &lt;add key="ProjectMode" value="Package" /&gt;_x000D_
  &lt;add key="StartupSheet" value="Introduction" /&gt;_x000D_
  &lt;add key="VersionNo" value="V2.3" /&gt;_x000D_
&lt;/ProjectConfig&gt;</t>
  </si>
  <si>
    <t>{9D464D58-4FAD-4758-A826-6A433BFB4418}</t>
  </si>
  <si>
    <t>&lt;PrefixNamespace&gt;_x000D_
  &lt;add key="Prefix" value="cmp" /&gt;_x000D_
  &lt;add key="Namespace" value="" /&gt;_x000D_
  &lt;add key="Scheme" value="" /&gt;_x000D_
  &lt;add key="SchemaFileName" value="" /&gt;_x000D_
&lt;/PrefixNamespace&gt;</t>
  </si>
  <si>
    <t>AFN</t>
  </si>
  <si>
    <t>Afghanistan, Afghanis</t>
  </si>
  <si>
    <t>Actuals</t>
  </si>
  <si>
    <t>ALL</t>
  </si>
  <si>
    <t>Albania, Leke</t>
  </si>
  <si>
    <t>Thousands</t>
  </si>
  <si>
    <t>DZD</t>
  </si>
  <si>
    <t>Algeria, Algeria Dinars</t>
  </si>
  <si>
    <t>Lakhs</t>
  </si>
  <si>
    <t>AOA</t>
  </si>
  <si>
    <t>Angola, Kwanza</t>
  </si>
  <si>
    <t>Millions</t>
  </si>
  <si>
    <t>ARS</t>
  </si>
  <si>
    <t>Argentina, Pesos</t>
  </si>
  <si>
    <t>Billions</t>
  </si>
  <si>
    <t>Default Unit</t>
  </si>
  <si>
    <t>India, Rupees</t>
  </si>
  <si>
    <t>AMD</t>
  </si>
  <si>
    <t>Armenia, Drams</t>
  </si>
  <si>
    <t>Default Scale</t>
  </si>
  <si>
    <t>AWG</t>
  </si>
  <si>
    <t>Aruba, Guilders (also called Florins)</t>
  </si>
  <si>
    <t>Current Period</t>
  </si>
  <si>
    <t>Start Date</t>
  </si>
  <si>
    <t>01-Jan-2025</t>
  </si>
  <si>
    <t>AUD</t>
  </si>
  <si>
    <t>Australia, Dollars</t>
  </si>
  <si>
    <t>End Date</t>
  </si>
  <si>
    <t>15-Jan-2025</t>
  </si>
  <si>
    <t>AZN</t>
  </si>
  <si>
    <t>Azerbaijan, New Manats</t>
  </si>
  <si>
    <t>Previous Period</t>
  </si>
  <si>
    <t>01-Apr-2024</t>
  </si>
  <si>
    <t>BSD</t>
  </si>
  <si>
    <t>Bahamas, Dollars</t>
  </si>
  <si>
    <t>BHD</t>
  </si>
  <si>
    <t>Bahrain, Dinars</t>
  </si>
  <si>
    <t>Identifier</t>
  </si>
  <si>
    <t>BDT</t>
  </si>
  <si>
    <t>Bangladesh, Taka</t>
  </si>
  <si>
    <t>Language</t>
  </si>
  <si>
    <t>BBD</t>
  </si>
  <si>
    <t>Barbados, Dollars</t>
  </si>
  <si>
    <t>Previous To Previous Period</t>
  </si>
  <si>
    <t>BYR</t>
  </si>
  <si>
    <t>Belarus, Rubles</t>
  </si>
  <si>
    <t>BZD</t>
  </si>
  <si>
    <t>Belize, Dollars</t>
  </si>
  <si>
    <t>Bank Working Code</t>
  </si>
  <si>
    <t>16-Jan-2021</t>
  </si>
  <si>
    <t>BMD</t>
  </si>
  <si>
    <t>Bermuda, Dollars</t>
  </si>
  <si>
    <t>Bank Name</t>
  </si>
  <si>
    <t>31-Jan-2025</t>
  </si>
  <si>
    <t>BTN</t>
  </si>
  <si>
    <t>Bhutan, Ngultrum</t>
  </si>
  <si>
    <t>Report Status</t>
  </si>
  <si>
    <t>Final</t>
  </si>
  <si>
    <t>BOB</t>
  </si>
  <si>
    <t>Bolivia, Bolivianos</t>
  </si>
  <si>
    <t>Do Version Check</t>
  </si>
  <si>
    <t>BAM</t>
  </si>
  <si>
    <t>Bosnia and Herzegovina, Convertible Marka</t>
  </si>
  <si>
    <t>Seed year</t>
  </si>
  <si>
    <t>BWP</t>
  </si>
  <si>
    <t>Botswana, Pulas</t>
  </si>
  <si>
    <t>IsRevised</t>
  </si>
  <si>
    <t>BRL</t>
  </si>
  <si>
    <t>Brazil, Brazil Real</t>
  </si>
  <si>
    <t>Reporting Type</t>
  </si>
  <si>
    <t>Half Monthly</t>
  </si>
  <si>
    <t>Note: Please enter values in Actuals</t>
  </si>
  <si>
    <t>BND</t>
  </si>
  <si>
    <t>Brunei Darussalam, Dollars</t>
  </si>
  <si>
    <t>SLR Rate</t>
  </si>
  <si>
    <t>Amount in 000'</t>
  </si>
  <si>
    <t>BGN</t>
  </si>
  <si>
    <t>Bulgaria, Leva</t>
  </si>
  <si>
    <t>BIF</t>
  </si>
  <si>
    <t>Burundi, Francs</t>
  </si>
  <si>
    <t>KHR</t>
  </si>
  <si>
    <t>Cambodia, Riels</t>
  </si>
  <si>
    <t>Return Name</t>
  </si>
  <si>
    <t>Statement of demand and time liabilities and investments for calculation of SLR</t>
  </si>
  <si>
    <t>CAD</t>
  </si>
  <si>
    <t>Canada, Dollars</t>
  </si>
  <si>
    <t>Return Code</t>
  </si>
  <si>
    <t>R376</t>
  </si>
  <si>
    <t>CVE</t>
  </si>
  <si>
    <t>Cape Verde, Escudos</t>
  </si>
  <si>
    <t>Return Version</t>
  </si>
  <si>
    <t>V1.0</t>
  </si>
  <si>
    <t>KYD</t>
  </si>
  <si>
    <t>Cayman Islands, Dollars</t>
  </si>
  <si>
    <t>BankType</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</si>
  <si>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</si>
  <si>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</si>
  <si>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</si>
  <si>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</si>
  <si>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</si>
  <si>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</si>
  <si>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</si>
  <si>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</si>
  <si>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</si>
  <si>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</si>
  <si>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</si>
  <si>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</si>
  <si>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</si>
  <si>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</si>
  <si>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</si>
  <si>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</si>
  <si>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</si>
  <si>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</si>
  <si>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</si>
  <si>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</si>
  <si>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</si>
  <si>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</si>
  <si>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</si>
  <si>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</si>
  <si>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</si>
  <si>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</si>
  <si>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</si>
  <si>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</si>
  <si>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</si>
  <si>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</si>
  <si>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</si>
  <si>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</si>
  <si>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</si>
  <si>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</si>
  <si>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</si>
  <si>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</si>
  <si>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</si>
  <si>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</si>
  <si>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</si>
  <si>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</si>
  <si>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</si>
  <si>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</si>
  <si>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</si>
  <si>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</si>
  <si>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</si>
  <si>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</si>
  <si>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</si>
  <si>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</si>
  <si>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</si>
  <si>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</si>
  <si>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</si>
  <si>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</si>
  <si>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</si>
  <si>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</si>
  <si>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</si>
  <si>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</si>
  <si>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</si>
  <si>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</si>
  <si>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</si>
  <si>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</si>
  <si>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</si>
  <si>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</si>
  <si>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</si>
  <si>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Guernsey, Pounds</t>
  </si>
  <si>
    <t>GNF</t>
  </si>
  <si>
    <t>Guinea, Francs</t>
  </si>
  <si>
    <t>GYD</t>
  </si>
  <si>
    <t>Guyana, Dollars</t>
  </si>
  <si>
    <t>HTG</t>
  </si>
  <si>
    <t>Haiti, Gourdes</t>
  </si>
  <si>
    <t>HNL</t>
  </si>
  <si>
    <t>Honduras, Lempiras</t>
  </si>
  <si>
    <t>HKD</t>
  </si>
  <si>
    <t>Hong Kong, Dollars</t>
  </si>
  <si>
    <t>HUF</t>
  </si>
  <si>
    <t>Hungary, Forint</t>
  </si>
  <si>
    <t>ISK</t>
  </si>
  <si>
    <t>Iceland, Kronur</t>
  </si>
  <si>
    <t>INR</t>
  </si>
  <si>
    <t>IDR</t>
  </si>
  <si>
    <t>Indonesia, Rupiahs</t>
  </si>
  <si>
    <t>XDR</t>
  </si>
  <si>
    <t>International Monetary Fund (IMF) Special Drawing Rights</t>
  </si>
  <si>
    <t>IRR</t>
  </si>
  <si>
    <t>Iran, Rials</t>
  </si>
  <si>
    <t>IQD</t>
  </si>
  <si>
    <t>Iraq, Dinars</t>
  </si>
  <si>
    <t>IMP</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</si>
  <si>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</si>
  <si>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</si>
  <si>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</si>
  <si>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</si>
  <si>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</si>
  <si>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</si>
  <si>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</si>
  <si>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</si>
  <si>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</si>
  <si>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</si>
  <si>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</si>
  <si>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</si>
  <si>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</si>
  <si>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</si>
  <si>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</si>
  <si>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</si>
  <si>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</si>
  <si>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</si>
  <si>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</si>
  <si>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</si>
  <si>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</si>
  <si>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</si>
  <si>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</si>
  <si>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</si>
  <si>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</si>
  <si>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</si>
  <si>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</si>
  <si>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</si>
  <si>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</si>
  <si>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</si>
  <si>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</si>
  <si>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</si>
  <si>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Liberia, Dollars</t>
  </si>
  <si>
    <t>LYD</t>
  </si>
  <si>
    <t>Libya, Dinars</t>
  </si>
  <si>
    <t>LTL</t>
  </si>
  <si>
    <t>Lithuania, Litai</t>
  </si>
  <si>
    <t>MOP</t>
  </si>
  <si>
    <t>Macau, Patacas</t>
  </si>
  <si>
    <t>MKD</t>
  </si>
  <si>
    <t>Macedonia, Denars</t>
  </si>
  <si>
    <t>MGA</t>
  </si>
  <si>
    <t>Madagascar, Ariary</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</si>
  <si>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</si>
  <si>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</si>
  <si>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</si>
  <si>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</si>
  <si>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</si>
  <si>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</si>
  <si>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</si>
  <si>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</si>
  <si>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</si>
  <si>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</si>
  <si>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</si>
  <si>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</si>
  <si>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</si>
  <si>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</si>
  <si>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</si>
  <si>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</si>
  <si>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</si>
  <si>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</si>
  <si>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</si>
  <si>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</si>
  <si>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</si>
  <si>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</si>
  <si>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</si>
  <si>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</si>
  <si>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</si>
  <si>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</si>
  <si>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</si>
  <si>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</si>
  <si>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</si>
  <si>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</si>
  <si>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</si>
  <si>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</si>
  <si>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</si>
  <si>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</si>
  <si>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</si>
  <si>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</si>
  <si>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</si>
  <si>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</si>
  <si>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</si>
  <si>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</si>
  <si>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</si>
  <si>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</si>
  <si>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</si>
  <si>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</si>
  <si>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</si>
  <si>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</si>
  <si>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</si>
  <si>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</si>
  <si>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</si>
  <si>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</si>
  <si>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</si>
  <si>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</si>
  <si>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</si>
  <si>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</si>
  <si>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</si>
  <si>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</si>
  <si>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</si>
  <si>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</si>
  <si>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</si>
  <si>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</si>
  <si>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</si>
  <si>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</si>
  <si>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</si>
  <si>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</si>
  <si>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</si>
  <si>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</si>
  <si>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</si>
  <si>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</si>
  <si>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</si>
  <si>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</si>
  <si>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</si>
  <si>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</si>
  <si>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</si>
  <si>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</si>
  <si>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</si>
  <si>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</si>
  <si>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</si>
  <si>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</si>
  <si>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</si>
  <si>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</si>
  <si>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</si>
  <si>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</si>
  <si>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</si>
  <si>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</si>
  <si>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</si>
  <si>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</si>
  <si>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</si>
  <si>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</si>
  <si>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</si>
  <si>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</si>
  <si>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</si>
  <si>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</si>
  <si>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</si>
  <si>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</si>
  <si>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</si>
  <si>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</si>
  <si>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</si>
  <si>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</si>
  <si>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</si>
  <si>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</si>
  <si>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</si>
  <si>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</si>
  <si>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</si>
  <si>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</si>
  <si>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</si>
  <si>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</si>
  <si>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</si>
  <si>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</si>
  <si>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</si>
  <si>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</si>
  <si>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</si>
  <si>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</si>
  <si>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</si>
  <si>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</si>
  <si>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</si>
  <si>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</si>
  <si>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</si>
  <si>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</si>
  <si>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</si>
  <si>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</si>
  <si>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</si>
  <si>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Turkey, New Lira</t>
  </si>
  <si>
    <t>TMM</t>
  </si>
  <si>
    <t>Turkmenistan, Manats</t>
  </si>
  <si>
    <t>TVD</t>
  </si>
  <si>
    <t>Tuvalu, Tuvalu Dollars</t>
  </si>
  <si>
    <t>UGX</t>
  </si>
  <si>
    <t>Uganda, Shillings</t>
  </si>
  <si>
    <t>UAH</t>
  </si>
  <si>
    <t>Ukraine, Hryvnia</t>
  </si>
  <si>
    <t>AED</t>
  </si>
  <si>
    <t>United Arab Emirates, Dirhams</t>
  </si>
  <si>
    <t>GBP</t>
  </si>
  <si>
    <t>United Kingdom, Pounds</t>
  </si>
  <si>
    <t>USD</t>
  </si>
  <si>
    <t>United States of America, Dollars</t>
  </si>
  <si>
    <t>UYU</t>
  </si>
  <si>
    <t>Uruguay, Pesos</t>
  </si>
  <si>
    <t>UZS</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</si>
  <si>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</si>
  <si>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</si>
  <si>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</si>
  <si>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</si>
  <si>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</si>
  <si>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</si>
  <si>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</si>
  <si>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</si>
  <si>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</si>
  <si>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</si>
  <si>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</si>
  <si>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</si>
  <si>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</si>
  <si>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</si>
  <si>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</si>
  <si>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fn_G70_0_13082012</t>
  </si>
  <si>
    <t>Derivatives-Dom</t>
  </si>
  <si>
    <t>in-rbi-rep.xsd#in-rbi-rep_NumberOfCDSTransactionsAtTheEndOfQuarter</t>
  </si>
  <si>
    <t>http://www.xbrl.org/2003/role/terseLabel</t>
  </si>
  <si>
    <t>No. of  transactions</t>
  </si>
  <si>
    <t>fn_E53_0_17052017</t>
  </si>
  <si>
    <t>Annex I</t>
  </si>
  <si>
    <t>in-rbi-rep-2010-04-19.xsd#in-rbi-rep_AggregateNetLiabilitiesForSection24OfBankingRegulationAct</t>
  </si>
  <si>
    <t>http://www.xbrl.org/2003/role/label</t>
  </si>
  <si>
    <t>Aggregate Net Liabilities For Section 24 of Banking Regulation Act</t>
  </si>
  <si>
    <t>fn_E58_1_17052017</t>
  </si>
  <si>
    <t>in-rbi-rep-2010-04-19.xsd#in-rbi-rep_AverageNetLiabilitiesForSection24OfBankingRegulationAct</t>
  </si>
  <si>
    <t>Average Net Liabilities For Section 24 of Banking Regulation Act</t>
  </si>
  <si>
    <t>fn_F57_2_17052017</t>
  </si>
  <si>
    <t>in-rbi-rep-2010-04-19.xsd#in-rbi-rep_AggregateMinimumAssetsRequiredToBeMaintainedAsPerCurrentRateOfSLR</t>
  </si>
  <si>
    <t>Aggregate Minimum Assets Required to be Maintained as per Current Rate of SLR</t>
  </si>
  <si>
    <t>fn_G57_3_17052017</t>
  </si>
  <si>
    <t>in-rbi-rep-2010-04-19.xsd#in-rbi-rep_AggregateInvestmentUnencumberedGovernmentSecuritiesInIndia</t>
  </si>
  <si>
    <t>Aggregate Investment in Unencumbered Government Securities in India</t>
  </si>
  <si>
    <t>fn_H57_4_17052017</t>
  </si>
  <si>
    <t>in-rbi-rep-2010-04-19.xsd#in-rbi-rep_AggregateInvestmentUnencumberedOtherApprovedSecuritiesInIndia</t>
  </si>
  <si>
    <t>Aggregate Investment in Unencumbered Other Approved Securities in India</t>
  </si>
  <si>
    <t>fn_I57_5_17052017</t>
  </si>
  <si>
    <t>in-rbi-rep-2010-04-19.xsd#in-rbi-rep_AggregateExcessDepositsMadeOverMinimumDepositsRequired</t>
  </si>
  <si>
    <t>Aggregate of Excess Deposits Made Over Minimum Deposits Required</t>
  </si>
  <si>
    <t>fn_J57_6_17052017</t>
  </si>
  <si>
    <t>in-rbi-rep-2010-04-19.xsd#in-rbi-rep_AggregateCashHand</t>
  </si>
  <si>
    <t>Aggregate Cash in Hand</t>
  </si>
  <si>
    <t>fn_K57_7_17052017</t>
  </si>
  <si>
    <t>in-rbi-rep-2010-04-19.xsd#in-rbi-rep_AggregateBalancesWithBanksInCurrentAccountsInIndia</t>
  </si>
  <si>
    <t>Aggregate Balances With Banks in Current Accounts in India</t>
  </si>
  <si>
    <t>fn_L57_8_17052017</t>
  </si>
  <si>
    <t>in-rbi-rep-2010-04-19.xsd#in-rbi-rep_AggregateCashDepositedWithReserveBankByBankingCompanyIncorporatedOutsideIndia</t>
  </si>
  <si>
    <t>Aggregate Cash Deposited With Reserve Bank by Banking Company Incorporated outside India</t>
  </si>
  <si>
    <t>fn_M57_9_17052017</t>
  </si>
  <si>
    <t>in-rbi-rep-2010-04-19.xsd#in-rbi-rep_AggregateCallOrFixedDepositsMaintainedByRegionalRuralBanksWithSponsorBanks</t>
  </si>
  <si>
    <t>Aggregate Call or Fixed Deposits Maintained by Regional Rural Banks With Sponsor Banks</t>
  </si>
  <si>
    <t>fn_N57_10_17052017</t>
  </si>
  <si>
    <t>in-rbi-rep-2010-04-19.xsd#in-rbi-rep_AggregateGoldValuedAtPriceNotExceedingCurrentMarketPrice</t>
  </si>
  <si>
    <t>Aggregate Gold Valued at Price Not Exceeding Current Market Price</t>
  </si>
  <si>
    <t>fn_O57_11_17052017</t>
  </si>
  <si>
    <t>in-rbi-rep-2010-04-19.xsd#in-rbi-rep_AggregateApprovedSecuritiesDepositedWithReserveBankByBankingCompanyIncorporatedOutsideIndia</t>
  </si>
  <si>
    <t>Aggregate Approved Securities Deposited With Reserve Bank by Banking Company Incorporated outside India</t>
  </si>
  <si>
    <t>fn_P57_12_17052017</t>
  </si>
  <si>
    <t>in-rbi-rep-2010-04-19.xsd#in-rbi-rep_AggregateSLRActuallyMaintained</t>
  </si>
  <si>
    <t>Aggregate SLR Actually Maintained</t>
  </si>
  <si>
    <t>fn_Q57_13_17052017</t>
  </si>
  <si>
    <t>in-rbi-rep-2010-04-19.xsd#in-rbi-rep_AggregateExcessOfAssetsMaintainedOverMinimumAssetsRequired</t>
  </si>
  <si>
    <t>Aggregate Excess of Assets Maintained Over Minimum Assets Required</t>
  </si>
  <si>
    <t>fn_F58_14_17052017</t>
  </si>
  <si>
    <t>in-rbi-rep-2010-04-19.xsd#in-rbi-rep_AverageMinimumAssetsRequiredToBeMaintainedAsPerCurrentRateOfSLR</t>
  </si>
  <si>
    <t>Average Minimum Assets Required to be Maintained as per Current Rate of SLR</t>
  </si>
  <si>
    <t>fn_G58_15_17052017</t>
  </si>
  <si>
    <t>in-rbi-rep-2010-04-19.xsd#in-rbi-rep_AverageInvestmentUnencumberedGovernmentSecuritiesInIndia</t>
  </si>
  <si>
    <t>Average Investment in Unencumbered Government Securities in India</t>
  </si>
  <si>
    <t>fn_H58_16_17052017</t>
  </si>
  <si>
    <t>in-rbi-rep-2010-04-19.xsd#in-rbi-rep_AverageInvestmentUnencumberedOtherApprovedSecuritiesInIndia</t>
  </si>
  <si>
    <t>Average Investment in Unencumbered Other Approved Securities in India</t>
  </si>
  <si>
    <t>fn_I58_17_17052017</t>
  </si>
  <si>
    <t>in-rbi-rep-2010-04-19.xsd#in-rbi-rep_ExcessBalanceWithReserveBankOfIndia</t>
  </si>
  <si>
    <t>Excess balance with Reserve Bank of India</t>
  </si>
  <si>
    <t>fn_J58_18_17052017</t>
  </si>
  <si>
    <t>in-rbi-rep-2010-04-19.xsd#in-rbi-rep_AverageCashHand</t>
  </si>
  <si>
    <t>Average Cash in Hand</t>
  </si>
  <si>
    <t>fn_K58_19_17052017</t>
  </si>
  <si>
    <t>in-rbi-rep-2010-04-19.xsd#in-rbi-rep_AverageBalancesWithBanksInCurrentAccountsInIndia</t>
  </si>
  <si>
    <t>Average Balances With Banks in Current Accounts in India</t>
  </si>
  <si>
    <t>fn_L58_20_17052017</t>
  </si>
  <si>
    <t>in-rbi-rep-2010-04-19.xsd#in-rbi-rep_AverageCashDepositedWithReserveBankByBankingCompanyIncorporatedOutsideIndia</t>
  </si>
  <si>
    <t>Average Cash Deposited With Reserve Bank by Banking Company Incorporated outside India</t>
  </si>
  <si>
    <t>fn_M58_21_17052017</t>
  </si>
  <si>
    <t>in-rbi-rep-2010-04-19.xsd#in-rbi-rep_AverageCallOrFixedDepositsMaintainedByRegionalRuralBanksWithSponsorBanks</t>
  </si>
  <si>
    <t>Average Call or Fixed Deposits Maintained by Regional Rural Banks With Sponsor Banks</t>
  </si>
  <si>
    <t>fn_N58_22_17052017</t>
  </si>
  <si>
    <t>in-rbi-rep-2010-04-19.xsd#in-rbi-rep_AverageGoldValuedAtPriceNotExceedingCurrentMarketPrice</t>
  </si>
  <si>
    <t>Average Gold Valued at Price Not Exceeding Current Market Price</t>
  </si>
  <si>
    <t>fn_O58_23_17052017</t>
  </si>
  <si>
    <t>in-rbi-rep-2010-04-19.xsd#in-rbi-rep_AverageApprovedSecuritiesDepositedWithReserveBankByBankingCompanyIncorporatedOutsideIndia</t>
  </si>
  <si>
    <t>Average Approved Securities Deposited With Reserve Bank by Banking Company Incorporated outside India</t>
  </si>
  <si>
    <t>fn_P58_24_17052017</t>
  </si>
  <si>
    <t>in-rbi-rep-2010-04-19.xsd#in-rbi-rep_AverageSLRActuallyMaintained</t>
  </si>
  <si>
    <t>Average SLR Actually Maintained</t>
  </si>
  <si>
    <t>fn_P58_25_17052017</t>
  </si>
  <si>
    <t>in-rbi-rep-2010-04-19.xsd#in-rbi-rep_AverageExcessOfAssetsMaintainedOverMinimumAssetsRequired</t>
  </si>
  <si>
    <t>Average Excess of Assets Maintained Over Minimum Assets Required</t>
  </si>
  <si>
    <t>fn_P58_26_17052017</t>
  </si>
  <si>
    <t>fn_Q58_27_17052017</t>
  </si>
  <si>
    <t>fn_E107_28_17052017</t>
  </si>
  <si>
    <t>fn_F107_29_17052017</t>
  </si>
  <si>
    <t>fn_G107_30_17052017</t>
  </si>
  <si>
    <t>fn_H107_31_17052017</t>
  </si>
  <si>
    <t>fn_I107_32_17052017</t>
  </si>
  <si>
    <t>fn_J107_33_17052017</t>
  </si>
  <si>
    <t>fn_K107_34_17052017</t>
  </si>
  <si>
    <t>fn_J107_35_17052017</t>
  </si>
  <si>
    <t>fn_L107_36_17052017</t>
  </si>
  <si>
    <t>fn_M107_37_17052017</t>
  </si>
  <si>
    <t>fn_N107_38_17052017</t>
  </si>
  <si>
    <t>fn_O107_39_17052017</t>
  </si>
  <si>
    <t>fn_P107_40_17052017</t>
  </si>
  <si>
    <t>fn_Q107_41_17052017</t>
  </si>
  <si>
    <t>fn_Q108_42_17052017</t>
  </si>
  <si>
    <t>Average of Excess Deposits Made Over Minimum Deposits Required</t>
  </si>
  <si>
    <t>fn_P108_43_17052017</t>
  </si>
  <si>
    <t>fn_O108_44_17052017</t>
  </si>
  <si>
    <t>fn_N108_45_17052017</t>
  </si>
  <si>
    <t>fn_M108_46_17052017</t>
  </si>
  <si>
    <t>fn_L108_47_17052017</t>
  </si>
  <si>
    <t>fn_K108_48_17052017</t>
  </si>
  <si>
    <t>fn_K108_49_17052017</t>
  </si>
  <si>
    <t>fn_J108_50_17052017</t>
  </si>
  <si>
    <t>fn_K108_51_17052017</t>
  </si>
  <si>
    <t>fn_I108_52_17052017</t>
  </si>
  <si>
    <t>fn_H108_53_17052017</t>
  </si>
  <si>
    <t>fn_G108_54_17052017</t>
  </si>
  <si>
    <t>fn_F108_55_17052017</t>
  </si>
  <si>
    <t>fn_E108_56_17052017</t>
  </si>
  <si>
    <t>fn_E168_57_17052017</t>
  </si>
  <si>
    <t>fn_F168_58_17052017</t>
  </si>
  <si>
    <t>fn_G168_59_17052017</t>
  </si>
  <si>
    <t>fn_H168_60_17052017</t>
  </si>
  <si>
    <t>fn_I168_61_17052017</t>
  </si>
  <si>
    <t>fn_J168_62_17052017</t>
  </si>
  <si>
    <t>fn_K168_63_17052017</t>
  </si>
  <si>
    <t>fn_L168_64_17052017</t>
  </si>
  <si>
    <t>fn_M168_65_17052017</t>
  </si>
  <si>
    <t>fn_N168_66_17052017</t>
  </si>
  <si>
    <t>fn_O168_67_17052017</t>
  </si>
  <si>
    <t>fn_P168_68_17052017</t>
  </si>
  <si>
    <t>fn_Q168_69_17052017</t>
  </si>
  <si>
    <t>fn_Q108_70_17052017</t>
  </si>
  <si>
    <t>fn_Q169_71_17052017</t>
  </si>
  <si>
    <t>fn_P169_72_17052017</t>
  </si>
  <si>
    <t>fn_O169_73_17052017</t>
  </si>
  <si>
    <t>fn_N169_74_17052017</t>
  </si>
  <si>
    <t>fn_M169_75_17052017</t>
  </si>
  <si>
    <t>fn_L169_76_17052017</t>
  </si>
  <si>
    <t>fn_K169_77_17052017</t>
  </si>
  <si>
    <t>fn_J169_78_17052017</t>
  </si>
  <si>
    <t>fn_I169_79_17052017</t>
  </si>
  <si>
    <t>fn_H169_80_17052017</t>
  </si>
  <si>
    <t>fn_G169_81_17052017</t>
  </si>
  <si>
    <t>fn_F169_82_17052017</t>
  </si>
  <si>
    <t>fn_E169_83_17052017</t>
  </si>
  <si>
    <t>fn_E42_0_17052017</t>
  </si>
  <si>
    <t>Annex II</t>
  </si>
  <si>
    <t>in-rbi-rep-2010-04-19.xsd#in-rbi-rep_AggregateMinimumDepositRequiredToBeKeptWithRBI</t>
  </si>
  <si>
    <t>Aggregate Minimum Deposit Required to be Kept With RBI</t>
  </si>
  <si>
    <t>fn_E87_1_17052017</t>
  </si>
  <si>
    <t>fn_E129_2_17052017</t>
  </si>
  <si>
    <t>fn_F42_3_17052017</t>
  </si>
  <si>
    <t>in-rbi-rep-2010-04-19.xsd#in-rbi-rep_AggregateDepositsActuallyMaintainedWithRBI</t>
  </si>
  <si>
    <t>Aggregate Deposits Actually Maintained With RBI</t>
  </si>
  <si>
    <t>fn_F87_4_17052017</t>
  </si>
  <si>
    <t>fn_F129_5_17052017</t>
  </si>
  <si>
    <t>fn_G129_6_17052017</t>
  </si>
  <si>
    <t>in-rbi-rep-2010-04-19.xsd#in-rbi-rep_AggregatePercentageOfCashReserveActuallyMaintainedOverCashReserveRequiredToBeMaintained</t>
  </si>
  <si>
    <t>Aggregate Percentage of Cash Reserve Actually Maintained Over Cash Reserve Required to be Maintained</t>
  </si>
  <si>
    <t>fn_G87_7_17052017</t>
  </si>
  <si>
    <t>fn_G42_8_17052017</t>
  </si>
  <si>
    <t>fn_H42_9_17052017</t>
  </si>
  <si>
    <t>in-rbi-rep-2010-04-19.xsd#in-rbi-rep_AggregateExcessShortFallDepositsMadeOverMinimumDepositsRequired</t>
  </si>
  <si>
    <t>Aggregate of Excess (Shortfall) Deposits Made Over Minimum Deposits Required</t>
  </si>
  <si>
    <t>fn_H87_10_17052017</t>
  </si>
  <si>
    <t>fn_H129_11_17052017</t>
  </si>
  <si>
    <t>fn_E130_12_17052017</t>
  </si>
  <si>
    <t>in-rbi-rep-2010-04-19.xsd#in-rbi-rep_AverageMinimumDepositRequiredToBeKeptWithRBI</t>
  </si>
  <si>
    <t>Average Minimum Deposit Required to be Kept With RBI</t>
  </si>
  <si>
    <t>fn_E88_13_17052017</t>
  </si>
  <si>
    <t>fn_E43_14_17052017</t>
  </si>
  <si>
    <t>fn_F43_15_17052017</t>
  </si>
  <si>
    <t>in-rbi-rep-2010-04-19.xsd#in-rbi-rep_AverageDepositsActuallyMaintainedWithRBI</t>
  </si>
  <si>
    <t>Average Deposits Actually Maintained With RBI</t>
  </si>
  <si>
    <t>fn_F88_16_17052017</t>
  </si>
  <si>
    <t>fn_F130_17_17052017</t>
  </si>
  <si>
    <t>fn_G130_18_17052017</t>
  </si>
  <si>
    <t>in-rbi-rep-2010-04-19.xsd#in-rbi-rep_AveragePercentageOfCashReserveActuallyMaintainedOverCashReserveRequiredToBeMaintained</t>
  </si>
  <si>
    <t>Average Percentage of Cash Reserve Actually Maintained Over Cash Reserve Required to be Maintained</t>
  </si>
  <si>
    <t>fn_G88_19_17052017</t>
  </si>
  <si>
    <t>fn_G43_20_17052017</t>
  </si>
  <si>
    <t>fn_H43_21_17052017</t>
  </si>
  <si>
    <t>in-rbi-rep-2010-04-19.xsd#in-rbi-rep_AverageExcessDepositsMadeOverMinimumDepositsRequired</t>
  </si>
  <si>
    <t>fn_H88_22_17052017</t>
  </si>
  <si>
    <t>fn_H130_23_17052017</t>
  </si>
  <si>
    <t>Section 42 return, Used for compilation of CRR</t>
  </si>
  <si>
    <t>Legends</t>
  </si>
  <si>
    <t>General Information</t>
  </si>
  <si>
    <t>Locked Cell Whose Value Is Derived By Formula</t>
  </si>
  <si>
    <t>Form VIII Main</t>
  </si>
  <si>
    <t>Value To Be Entered By User</t>
  </si>
  <si>
    <t>Locked Cell, No Value Can Be Entered</t>
  </si>
  <si>
    <t>Annex III</t>
  </si>
  <si>
    <t>dbad1474-5eff-4cfe-87f5-c5c12f8cf2ae:~:NotMandatory:~:True:~:False:~::~::~:False:~::~::~:False:~::~::~:</t>
  </si>
  <si>
    <t>Back To Navigation Page</t>
  </si>
  <si>
    <t>e826f097-8625-4690-8e2d-8fe9d634c280:~:Layout1:~:NotMandatory:~:True:~::~:</t>
  </si>
  <si>
    <t>#LAYOUTSCSR#</t>
  </si>
  <si>
    <t>#CustPlc#</t>
  </si>
  <si>
    <t>#TABLE#</t>
  </si>
  <si>
    <t>#LAYOUTECSR#</t>
  </si>
  <si>
    <t>in-rbi-rep-2010-04-19.xsd#in-rbi-rep_ReturnName</t>
  </si>
  <si>
    <t>Form - VIII ( Sec. 24 of the BR Act, 1949)</t>
  </si>
  <si>
    <t>in-rbi-rep-2010-04-19.xsd#in-rbi-rep_ReturnCode</t>
  </si>
  <si>
    <t>in-rbi-rep-2010-04-19.xsd#in-rbi-rep_NameOfReportingInstitution</t>
  </si>
  <si>
    <t>Reporting Institution</t>
  </si>
  <si>
    <t>in-rbi-rep-2010-04-19.xsd#in-rbi-rep_BankCode</t>
  </si>
  <si>
    <t>Bank Code</t>
  </si>
  <si>
    <t>in-rbi-rep-2010-04-19.xsd#in-rbi-rep_ReportingPeriodEndDate</t>
  </si>
  <si>
    <t>Reporting Date</t>
  </si>
  <si>
    <t>in-rbi-rep-2010-04-19.xsd#in-rbi-rep_TypeOfBank</t>
  </si>
  <si>
    <t>Bank Type</t>
  </si>
  <si>
    <t>in-rbi-rep-2010-04-19.xsd#in-rbi-rep_ReportingFrequency</t>
  </si>
  <si>
    <t>Reporting Frequency</t>
  </si>
  <si>
    <t>Monthly</t>
  </si>
  <si>
    <t>in-rbi-rep-2010-04-19.xsd#in-rbi-rep_ReturnVersion</t>
  </si>
  <si>
    <t>in-rbi-rep-2010-04-19.xsd#in-rbi-rep_ReportingStatus</t>
  </si>
  <si>
    <t>#LAYOUTSCER#</t>
  </si>
  <si>
    <t>#LAYOUTECER#</t>
  </si>
  <si>
    <t>1dbbe868-6f46-4bef-80dc-f67c2627837c:~:NotMandatory:~:True:~:False:~::~::~:False:~::~::~:False:~::~::~:</t>
  </si>
  <si>
    <t>The Banking Regulation Act, 1949</t>
  </si>
  <si>
    <t>Form VIII</t>
  </si>
  <si>
    <t>(Rule 13A)</t>
  </si>
  <si>
    <t>(Sections 18 &amp; 24)</t>
  </si>
  <si>
    <t>b3747317-d7b0-4c3b-9b65-943d08739365:~:Layout_0:~:AllValues:~:True:~::~:</t>
  </si>
  <si>
    <t>Name of the banking company</t>
  </si>
  <si>
    <t>in-rbi-rep-2010-04-19.xsd#in-rbi-rep_NameAndDesignationOfAuthorisedOfficer</t>
  </si>
  <si>
    <t>Name and designation of the officer submitting the return</t>
  </si>
  <si>
    <t>in-rbi-rep-2010-04-19.xsd#in-rbi-rep_MonthOfReport</t>
  </si>
  <si>
    <t>Statement of demand and time liabilities and cash, gold and unencumbered approved securities for the month of: (To be furnished to the Reserve Bank not later than 20 days after the end of the month to which it relates)</t>
  </si>
  <si>
    <t>As at the close of business on:</t>
  </si>
  <si>
    <t>SLR Rate in Percentage</t>
  </si>
  <si>
    <t>3926a709-4ae0-49bd-8f7b-704bdd50f07a:~:Layout1:~:AllValues:~:True:~::~:</t>
  </si>
  <si>
    <t>#STDT#</t>
  </si>
  <si>
    <t>#ENDT#</t>
  </si>
  <si>
    <t>Particulars</t>
  </si>
  <si>
    <t>15th day of the Month</t>
  </si>
  <si>
    <t>Last day of the Month</t>
  </si>
  <si>
    <t>Third Alternate Friday</t>
  </si>
  <si>
    <t>in-rbi-rep-2010-04-19.xsd#in-rbi-rep_ReportingDate</t>
  </si>
  <si>
    <t>PART – A</t>
  </si>
  <si>
    <t>I. Liabilities in India to the banking system (excluding any loan taken by a Regional Rural Bank from its sponsor bank)</t>
  </si>
  <si>
    <t xml:space="preserve">   (a) Demand liabilities </t>
  </si>
  <si>
    <t>in-rbi-rep-2010-04-19.xsd#in-rbi-rep_DemandLiabilitiesWithStateBankOfIndiaSubsidiariesBanksInCurrentAccount</t>
  </si>
  <si>
    <t xml:space="preserve">      (i) Balances in current accounts of the State Bank of India and corresponding new banks </t>
  </si>
  <si>
    <t>in-rbi-rep-2010-04-19.xsd#in-rbi-rep_OtherDemandLiabilitiesFromBanks</t>
  </si>
  <si>
    <t xml:space="preserve">      (ii) Other demand liabilities</t>
  </si>
  <si>
    <t>in-rbi-rep-2010-04-19.xsd#in-rbi-rep_TimeLiabilitiesFromBanks</t>
  </si>
  <si>
    <t xml:space="preserve">   (b) Time liabilities</t>
  </si>
  <si>
    <t>in-rbi-rep-2010-04-19.xsd#in-rbi-rep_LiabilitiesToBankingSystemInIndiaForSLRPurpose</t>
  </si>
  <si>
    <t xml:space="preserve">Total of I </t>
  </si>
  <si>
    <t>II. Liabilities in India to others (excluding borrowings from the Reserve Bank, Export-Import Bank of India and National Bank for Agricultural and Rural Development, the National Housing Bank, the Small Industries Bank, the National Bank for Financing Infrastructure and Development or other development financial institution)</t>
  </si>
  <si>
    <t>in-rbi-rep-2010-04-19.xsd#in-rbi-rep_DemandLiabilitiesOtherThanFromBanks</t>
  </si>
  <si>
    <t xml:space="preserve">   (a) Demand liabilities</t>
  </si>
  <si>
    <t>in-rbi-rep-2010-04-19.xsd#in-rbi-rep_TimeLiabilitiesOtherThanFromBanks</t>
  </si>
  <si>
    <t>in-rbi-rep-2010-04-19.xsd#in-rbi-rep_LiabilitiesToOthersInIndia</t>
  </si>
  <si>
    <t>Total of II</t>
  </si>
  <si>
    <t>in-rbi-rep-2010-04-19.xsd#in-rbi-rep_CashHand</t>
  </si>
  <si>
    <t>III. Cash in hand:</t>
  </si>
  <si>
    <t>in-rbi-rep-2010-04-19.xsd#in-rbi-rep_BalanceWithReserveBankOfIndiaInCurrentAccount</t>
  </si>
  <si>
    <t xml:space="preserve">IV. Balance in current account with the Reserve Bank </t>
  </si>
  <si>
    <t>V. Assets in India with the banking system</t>
  </si>
  <si>
    <t>in-rbi-rep-2010-04-19.xsd#in-rbi-rep_BalancesWithBanksInCurrentAccountsInIndia</t>
  </si>
  <si>
    <t xml:space="preserve">   (a) Balances in current accounts with</t>
  </si>
  <si>
    <t>in-rbi-rep-2010-04-19.xsd#in-rbi-rep_BalancesWithStateBankOfIndiaSubsidiaryBanksInCurrentAccount</t>
  </si>
  <si>
    <t xml:space="preserve">      (i) The State Bank of India and corresponding new banks</t>
  </si>
  <si>
    <t>in-rbi-rep-2010-04-19.xsd#in-rbi-rep_BalancesWithOtherBanksNotifiedFinancialInstitution</t>
  </si>
  <si>
    <t xml:space="preserve">      (ii) Other banks and notified financial institutions</t>
  </si>
  <si>
    <t>in-rbi-rep-2010-04-19.xsd#in-rbi-rep_BalancesWithBanksNotifiedFinancialInstitutionsInOtherAccounts</t>
  </si>
  <si>
    <t xml:space="preserve">   (b) Balances in other accounts with banks and notified financial institutions</t>
  </si>
  <si>
    <t>in-rbi-rep-2010-04-19.xsd#in-rbi-rep_MoneyAtCallShortNoticeInIndiaWithBanks</t>
  </si>
  <si>
    <t xml:space="preserve">   (c) Money at call and short notice</t>
  </si>
  <si>
    <t>in-rbi-rep-2010-04-19.xsd#in-rbi-rep_AdvancesToBanksInIndia</t>
  </si>
  <si>
    <t xml:space="preserve">   (d) Advances to banks, i.e. due from banks</t>
  </si>
  <si>
    <t>in-rbi-rep-2010-04-19.xsd#in-rbi-rep_OtherAssetsWithBankingSystemInIndia</t>
  </si>
  <si>
    <t xml:space="preserve">   (e) Other assets</t>
  </si>
  <si>
    <t>in-rbi-rep-2010-04-19.xsd#in-rbi-rep_AssetsWithBankingSystemInIndia</t>
  </si>
  <si>
    <t>Total of   V</t>
  </si>
  <si>
    <t>in-rbi-rep-2010-04-19.xsd#in-rbi-rep_NetBalancesInCurrentAccount</t>
  </si>
  <si>
    <t>VI. Net balance in current account = V(a)(i) – I(a)(i)</t>
  </si>
  <si>
    <t>in-rbi-rep-2010-04-19.xsd#in-rbi-rep_NetLiabilitiesForSection24OfBankingRegulationAct</t>
  </si>
  <si>
    <r>
      <t xml:space="preserve">VII. Net liabilities for the purposes of section 18 and 24 of the Banking regulation Act, 1949 = Net liabilities to the banking system + Other demand and time liabilities = (I-V) + II if (I-V) is plus figure OR II only if (I-V) is a </t>
    </r>
    <r>
      <rPr>
        <b/>
        <u/>
        <sz val="11"/>
        <color indexed="63"/>
        <rFont val="Calibri"/>
        <family val="2"/>
        <scheme val="minor"/>
      </rPr>
      <t>minus</t>
    </r>
    <r>
      <rPr>
        <b/>
        <sz val="10"/>
        <color indexed="63"/>
        <rFont val="Arial"/>
        <family val="2"/>
      </rPr>
      <t xml:space="preserve"> </t>
    </r>
    <r>
      <rPr>
        <b/>
        <sz val="11"/>
        <color indexed="63"/>
        <rFont val="Calibri"/>
        <family val="2"/>
        <scheme val="minor"/>
      </rPr>
      <t>figure</t>
    </r>
  </si>
  <si>
    <t>PART - B (For non-scheduled banks only)</t>
  </si>
  <si>
    <t>in-rbi-rep-2010-04-19.xsd#in-rbi-rep_MinimumCashReserveRequiredToBeMaintainedAsPerCurrentRateOfSLR</t>
  </si>
  <si>
    <t>VIII. Minimum amount of cash reserve required to be maintained under section 18 of the Banking Regulation Act, 1949 (per cent of VII as on the last day of the second preceding fortnight, as notified by the Reserve Bank)</t>
  </si>
  <si>
    <t>in-rbi-rep-2010-04-19.xsd#in-rbi-rep_CashReserveActuallyMaintained</t>
  </si>
  <si>
    <t>IX. Cash reserve actually maintained= Total of III, IV and VI</t>
  </si>
  <si>
    <t>in-rbi-rep-2010-04-19.xsd#in-rbi-rep_ExcessOfCashReserveMaintainedOverMinimumCashReserveRequired</t>
  </si>
  <si>
    <t>X. Excess of IX over VIII</t>
  </si>
  <si>
    <t>PART - C</t>
  </si>
  <si>
    <t>in-rbi-rep-2010-04-19.xsd#in-rbi-rep_MinimumAssetsRequiredToBeMaintainedAsPerCurrentRateOfSLR</t>
  </si>
  <si>
    <t>XI. Minimum amount of assets required to be maintained under section 24 of the Banking Regulation Act, 1949 (per cent of VII as on th last day of the second preceding fortnight, as notified by the Reserve Bank).</t>
  </si>
  <si>
    <t>XII. (a) Balance required to be maintained by a scheduled bank under section 42 of the Reserve Bank of India Act, 1934.</t>
  </si>
  <si>
    <t xml:space="preserve">   (b) Balance actually maintained by a scheduled bank with the Reserve Bank </t>
  </si>
  <si>
    <t xml:space="preserve">    (c) Excess of (b) over (a)</t>
  </si>
  <si>
    <t>XIII. Assets actually maintained:</t>
  </si>
  <si>
    <t>in-rbi-rep-2010-04-19.xsd#in-rbi-rep_CashDepositedWithReserveBankByBankingCompanyIncorporatedOutsideIndia</t>
  </si>
  <si>
    <t xml:space="preserve">    (a) Amount in cash deposited with the Reserve Bank by a banking company incorporated outside India under section 11(2) of the Banking Regulation Act, 1949.</t>
  </si>
  <si>
    <t>in-rbi-rep-2010-04-19.xsd#in-rbi-rep_CashHandOrExcessOfIXOverVIII</t>
  </si>
  <si>
    <t xml:space="preserve">    (b) Cash in hand or in the case of a non-scheduled bank, excess of IX over VIII, if any, shown against X above. </t>
  </si>
  <si>
    <t xml:space="preserve">    (c) Excess balance within Reserve Bank, if any, shown against XII(c) above.</t>
  </si>
  <si>
    <t>in-rbi-rep-2010-04-19.xsd#in-rbi-rep_NetBalancesInCurrentAccountScheduledBanks</t>
  </si>
  <si>
    <t xml:space="preserve">    (d) Net balance in current accounts maintained by a scheduled bank = VI above</t>
  </si>
  <si>
    <t>in-rbi-rep-2010-04-19.xsd#in-rbi-rep_CallOrFixedDepositsMaintainedByRegionalRuralBanksWithSponsorBanks</t>
  </si>
  <si>
    <t xml:space="preserve">    (e) Balance maintained by a Regional Rural Bank in call or fixed deposit with its sponsor bank.</t>
  </si>
  <si>
    <t>in-rbi-rep-2010-04-19.xsd#in-rbi-rep_GoldValuedAtPriceNotExceedingCurrentMarketPrice</t>
  </si>
  <si>
    <t xml:space="preserve">    (f) Gold valued at a price not exceeding the current market price.</t>
  </si>
  <si>
    <t>in-rbi-rep-2010-04-19.xsd#in-rbi-rep_UnencumburedApprovedSecurities</t>
  </si>
  <si>
    <t xml:space="preserve">    (g) Unencumbered approved securities valued on the basis of the method of valuation determined by the Reserve Bank.</t>
  </si>
  <si>
    <t>in-rbi-rep-2010-04-19.xsd#in-rbi-rep_ApprovedSecuritiesDepositedWithReserveBankByBankingCompanyIncorporatedOutsideIndia</t>
  </si>
  <si>
    <t xml:space="preserve">    (h) Approved securities deposited with Reserve Bank by a banking company incorporated outside India under section 11(2) of the Banking Regulation Act, 1949, valued on the basis of the method of valuation determined by the Reserve Bank.</t>
  </si>
  <si>
    <t>AmountDepositedWithReserveBankUnderTheStandingDepositFacilityScheme</t>
  </si>
  <si>
    <t>(i) Amount deposited with the Reserve Bank under the Standing Deposit Facility Scheme.</t>
  </si>
  <si>
    <t>in-rbi-rep-2010-04-19.xsd#in-rbi-rep_AssetsActuallyMaintained</t>
  </si>
  <si>
    <t xml:space="preserve">Total of (a) to (i) </t>
  </si>
  <si>
    <t>in-rbi-rep-2010-04-19.xsd#in-rbi-rep_ExcessOfAssetsMaintainedOverMinimumAssetsRequired</t>
  </si>
  <si>
    <t>XIV, XIII-XI [Excess(+), Deficit (-)]</t>
  </si>
  <si>
    <t>in-rbi-rep-2010-04-19.xsd#in-rbi-rep_StatutoryLiquidityRatio</t>
  </si>
  <si>
    <t>SLR rate</t>
  </si>
  <si>
    <t>Reporting dates</t>
  </si>
  <si>
    <t>15c3669e-60d1-41d1-80de-2b9490f5a83f:~:Signatory_1:~:NotMandatory:~:True:~::~:</t>
  </si>
  <si>
    <t>Date</t>
  </si>
  <si>
    <t>in-rbi-rep-2010-04-19.xsd#in-rbi-rep_NameOfAuthorisedOfficerOne</t>
  </si>
  <si>
    <t>Authorised Signatory</t>
  </si>
  <si>
    <t>NOTE:  
For the purposes of this return, the expression "Banking system" shall mean the State Bank of India, corresponding new banks, Regional Rural Banks, other banking companies, Co-operative Banks and financial institutions notified by the Central Government under clause (d) of the Explanation to section 18 of the Banking Regulation Act, 1949.
@ Give dates [where the 15th or the  Friday  last day of the Month is a public holiday under the Negotiable Instruments Act, 1881 (26 of 1881), give the date as on the preceding working day.]</t>
  </si>
  <si>
    <t>871ebaac-a0e2-43ff-b54e-f9d5ed9f0c7c:~:NotMandatory:~:True:~:False:~::~::~:False:~::~::~:False:~::~::~:</t>
  </si>
  <si>
    <t>Annexure I to Form VIII</t>
  </si>
  <si>
    <t>DATA ON MAINTENANCE OF STATUTORY LIQUIDITY REQUIREMENT</t>
  </si>
  <si>
    <t>80fbd48e-2730-4dee-8afd-fd7de808d230:~:Layout0:~:AllValues:~:True:~::~:</t>
  </si>
  <si>
    <t>in-rbi-rep-2010-04-19.xsd#in-rbi-rep_PeriodOfRBISpecialReturn</t>
  </si>
  <si>
    <t>Supplemental information for the period</t>
  </si>
  <si>
    <t>Name of the Bank</t>
  </si>
  <si>
    <t>15th or last day of the month</t>
  </si>
  <si>
    <t>53579563-79c7-40cb-806e-86d5fc3a860a:~:Layout1:~:AllValues:~:True:~::~:</t>
  </si>
  <si>
    <t>in-rbi-rep-2010-04-19.xsd#in-rbi-rep_InvestmentUnencumberedGovernmentSecuritiesInIndia</t>
  </si>
  <si>
    <t>in-rbi-rep-2010-04-19.xsd#in-rbi-rep_InvestmentUnencumberedOtherApprovedSecuritiesInIndia</t>
  </si>
  <si>
    <t>in-rbi-rep-2010-04-19.xsd#in-rbi-rep_SLRActuallyMaintained</t>
  </si>
  <si>
    <t>Daily position</t>
  </si>
  <si>
    <t xml:space="preserve">Net demand and time liabilities as at the end of the second preceding fortnight </t>
  </si>
  <si>
    <t>SLR required to be maintained</t>
  </si>
  <si>
    <t>SLR actually maintained</t>
  </si>
  <si>
    <t>Net balance with SBI and notified banks in current accounts</t>
  </si>
  <si>
    <t>Amount in cash deposited with RBI by Banking Company</t>
  </si>
  <si>
    <t>Balance maintained by Regional Rural Bank</t>
  </si>
  <si>
    <t xml:space="preserve">Gold valued at price not exceeding the current market price </t>
  </si>
  <si>
    <t>Approved securities deposited with RBI by Banking Company</t>
  </si>
  <si>
    <t>Total SLR maintained</t>
  </si>
  <si>
    <t>Excess or Shortfall</t>
  </si>
  <si>
    <t>Govt. Securities</t>
  </si>
  <si>
    <t>Other approved Securities</t>
  </si>
  <si>
    <t>Average excess cash balance maintained with RBI over statutory requirement</t>
  </si>
  <si>
    <t>Cash on Hand</t>
  </si>
  <si>
    <t>SDF Balances</t>
  </si>
  <si>
    <t>in-rbi-rep-2010-04-19.xsd#in-rbi-rep_ReportingDayDimension::in-rbi-rep-2010-04-19.xsd#in-rbi-rep_ReportingDayOne</t>
  </si>
  <si>
    <t>in-rbi-rep-2010-04-19.xsd#in-rbi-rep_ReportingDayDimension::in-rbi-rep-2010-04-19.xsd#in-rbi-rep_ReportingDayTwo</t>
  </si>
  <si>
    <t>in-rbi-rep-2010-04-19.xsd#in-rbi-rep_ReportingDayDimension::in-rbi-rep-2010-04-19.xsd#in-rbi-rep_ReportingDayThree</t>
  </si>
  <si>
    <t>in-rbi-rep-2010-04-19.xsd#in-rbi-rep_ReportingDayDimension::in-rbi-rep-2010-04-19.xsd#in-rbi-rep_ReportingDayFour</t>
  </si>
  <si>
    <t>in-rbi-rep-2010-04-19.xsd#in-rbi-rep_ReportingDayDimension::in-rbi-rep-2010-04-19.xsd#in-rbi-rep_ReportingDayFive</t>
  </si>
  <si>
    <t>in-rbi-rep-2010-04-19.xsd#in-rbi-rep_ReportingDayDimension::in-rbi-rep-2010-04-19.xsd#in-rbi-rep_ReportingDaySix</t>
  </si>
  <si>
    <t>in-rbi-rep-2010-04-19.xsd#in-rbi-rep_ReportingDayDimension::in-rbi-rep-2010-04-19.xsd#in-rbi-rep_ReportingDaySeven</t>
  </si>
  <si>
    <t>in-rbi-rep-2010-04-19.xsd#in-rbi-rep_ReportingDayDimension::in-rbi-rep-2010-04-19.xsd#in-rbi-rep_ReportingDayEight</t>
  </si>
  <si>
    <t>in-rbi-rep-2010-04-19.xsd#in-rbi-rep_ReportingDayDimension::in-rbi-rep-2010-04-19.xsd#in-rbi-rep_ReportingDayNine</t>
  </si>
  <si>
    <t>in-rbi-rep-2010-04-19.xsd#in-rbi-rep_ReportingDayDimension::in-rbi-rep-2010-04-19.xsd#in-rbi-rep_ReportingDayTen</t>
  </si>
  <si>
    <t>in-rbi-rep-2010-04-19.xsd#in-rbi-rep_ReportingDayDimension::in-rbi-rep-2010-04-19.xsd#in-rbi-rep_ReportingDayEleven</t>
  </si>
  <si>
    <t>in-rbi-rep-2010-04-19.xsd#in-rbi-rep_ReportingDayDimension::in-rbi-rep-2010-04-19.xsd#in-rbi-rep_ReportingDayTwelve</t>
  </si>
  <si>
    <t>in-rbi-rep-2010-04-19.xsd#in-rbi-rep_ReportingDayDimension::in-rbi-rep-2010-04-19.xsd#in-rbi-rep_ReportingDayThirteen</t>
  </si>
  <si>
    <t>in-rbi-rep-2010-04-19.xsd#in-rbi-rep_ReportingDayDimension::in-rbi-rep-2010-04-19.xsd#in-rbi-rep_ReportingDayFourteen</t>
  </si>
  <si>
    <t>TOTAL</t>
  </si>
  <si>
    <t>AVERAGE</t>
  </si>
  <si>
    <t>23b4c6de-5134-4f6d-bc13-eaf7338a43ce:~:Layout2:~:AllValues:~:True:~::~:</t>
  </si>
  <si>
    <t>16-Jan-2025 to 31-Jan-2025</t>
  </si>
  <si>
    <t>(Rounded off to the nearest thousand Rupees)</t>
  </si>
  <si>
    <t>9b5812d6-8f8b-45b9-ae87-01ccabba71f4:~:Layout3:~:AllValues:~:True:~::~:</t>
  </si>
  <si>
    <t>dac8d5b3-fc3e-4881-bdc8-cebc0b529f0e:~:Layout6:~:AllValues:~:True:~::~:</t>
  </si>
  <si>
    <t>in-rbi-rep-2010-04-19.xsd#in-rbi-rep_NameOfAuthorisedOfficerTwo</t>
  </si>
  <si>
    <t>2c26046b-e3a8-4e4e-b88c-df3b4b08bcb6:~:NotMandatory:~:True:~:False:~::~::~:False:~::~::~:False:~::~::~:</t>
  </si>
  <si>
    <t>Annexure II to Form VIII</t>
  </si>
  <si>
    <t xml:space="preserve">SPECIAL FORTNIGHTLY RETURN II </t>
  </si>
  <si>
    <t>CASH RESERVES WITH RBI</t>
  </si>
  <si>
    <t>b01dc417-cac2-402a-97e8-e8f8adca9630:~:Layout0:~:AllValues:~:True:~::~:</t>
  </si>
  <si>
    <t>For the Fortnight Ended</t>
  </si>
  <si>
    <t>0cb55f84-6f15-4c26-bbc3-1ba672e1238c:~:Layout1:~:AllValues:~:True:~::~:</t>
  </si>
  <si>
    <t>in-rbi-rep-2010-04-19.xsd#in-rbi-rep_MinimumDepositRequiredToBeKeptWithRBI</t>
  </si>
  <si>
    <t>in-rbi-rep-2010-04-19.xsd#in-rbi-rep_DepositsActuallyMaintainedWithRBI</t>
  </si>
  <si>
    <t>in-rbi-rep-2010-04-19.xsd#in-rbi-rep_PercentageOfCashReserveActuallyMaintainedOverCashReserveRequiredToBeMaintained</t>
  </si>
  <si>
    <t>in-rbi-rep-2010-04-19.xsd#in-rbi-rep_ExcessShortFallDepositsMadeOverMinimumDepositsRequired</t>
  </si>
  <si>
    <t>Dates of Fortnight</t>
  </si>
  <si>
    <t>Average cash reserves required to be maintained</t>
  </si>
  <si>
    <t>Cash Balances Actually maintained with RBI</t>
  </si>
  <si>
    <t>Col. 3 as a % of Col. 2 (in%)</t>
  </si>
  <si>
    <t>Excess(+) or Shortfall(-)</t>
  </si>
  <si>
    <t>Total</t>
  </si>
  <si>
    <t>Average(ADB)</t>
  </si>
  <si>
    <t>03bd0c67-dace-4e94-aa31-3e726b834c16:~:Layout2:~:AllValues:~:True:~::~:</t>
  </si>
  <si>
    <t>7fb530d9-90de-4ec4-8c40-54eddc6be79d:~:Layout3:~:AllValues:~:True:~::~:</t>
  </si>
  <si>
    <t>03bd0c67-dace-4e94-aa31-3e726b834c16:~:Layout5:~:AllValues:~:True:~::~:</t>
  </si>
  <si>
    <t>15c3669e-60d1-41d1-80de-2b9490f5a83f:~:Signatory_3:~:NotMandatory:~:True:~::~:</t>
  </si>
  <si>
    <t>in-rbi-rep-2010-04-19.xsd#in-rbi-rep_NameOfAuthorisedOfficerThree</t>
  </si>
  <si>
    <t>43b4c806-af5c-4352-99e3-87dca318f7d0:~:NotMandatory:~:True:~:False:~::~::~:False:~::~::~:False:~::~::~:</t>
  </si>
  <si>
    <t>Annexure III to Form VIII</t>
  </si>
  <si>
    <t>MODE OF VALUATION OF SLR SECURITIES</t>
  </si>
  <si>
    <t>d48a91f4-ebb8-4838-bfca-12e006e9c0bd:~:Layout1:~:AllValues:~:True:~::~:</t>
  </si>
  <si>
    <t>in-rbi-rep-2010-04-19.xsd#in-rbi-rep_ValuationOfSecuritiesDimension::in-rbi-rep-2010-04-19.xsd#in-rbi-rep_FaceValue</t>
  </si>
  <si>
    <t>in-rbi-rep-2010-04-19.xsd#in-rbi-rep_ValuationOfSecuritiesDimension::in-rbi-rep-2010-04-19.xsd#in-rbi-rep_BookValue</t>
  </si>
  <si>
    <t>in-rbi-rep-2010-04-19.xsd#in-rbi-rep_ValuationOfSecuritiesDimension::in-rbi-rep-2010-04-19.xsd#in-rbi-rep_DepreciationHeld</t>
  </si>
  <si>
    <t>in-rbi-rep-2010-04-19.xsd#in-rbi-rep_ValuationOfSecuritiesDimension::in-rbi-rep-2010-04-19.xsd#in-rbi-rep_NetValue</t>
  </si>
  <si>
    <t>Face Value (1)</t>
  </si>
  <si>
    <t>Book Value (2)</t>
  </si>
  <si>
    <t>Depreciation Held (3)</t>
  </si>
  <si>
    <t>Net Value for SLR Purpose (4)=(2) -(3)</t>
  </si>
  <si>
    <t>PART I: - Government Securities</t>
  </si>
  <si>
    <t>in-rbi-rep-2010-04-19.xsd#in-rbi-rep_InvestmentGovernmentSecuritiesInIndia@http://www.xbrl.org/2003/role/periodStartLabel</t>
  </si>
  <si>
    <t>Opening Balance</t>
  </si>
  <si>
    <t>in-rbi-rep-2010-04-19.xsd#in-rbi-rep_AdditionsInvestmentGovernmentSecuritiesInIndia</t>
  </si>
  <si>
    <t>Addition during the fortnight (+)</t>
  </si>
  <si>
    <t>in-rbi-rep-2010-04-19.xsd#in-rbi-rep_DeductionsInvestmentGovernmentSecuritiesInIndia</t>
  </si>
  <si>
    <t>Deduction during the fortnight (-)</t>
  </si>
  <si>
    <t>in-rbi-rep-2010-04-19.xsd#in-rbi-rep_InvestmentGovernmentSecuritiesInIndia@http://www.xbrl.org/2003/role/periodEndLabel</t>
  </si>
  <si>
    <t>Closing Balance (a)</t>
  </si>
  <si>
    <t xml:space="preserve">PART II: - Other Approved Securities </t>
  </si>
  <si>
    <t>in-rbi-rep-2010-04-19.xsd#in-rbi-rep_InvestmentsInOtherApprovedSecurities@http://www.xbrl.org/2003/role/periodStartLabel</t>
  </si>
  <si>
    <t>in-rbi-rep-2010-04-19.xsd#in-rbi-rep_AdditionsInvestmentOtherApprovedSecurities</t>
  </si>
  <si>
    <t>in-rbi-rep-2010-04-19.xsd#in-rbi-rep_DeductionsInvestmentOtherApprovedSecurities</t>
  </si>
  <si>
    <t>in-rbi-rep-2010-04-19.xsd#in-rbi-rep_InvestmentsInOtherApprovedSecurities@http://www.xbrl.org/2003/role/periodEndLabel</t>
  </si>
  <si>
    <t>Closing Balance (b)</t>
  </si>
  <si>
    <t>in-rbi-rep-2010-04-19.xsd#in-rbi-rep_InvestmentsApprovedSecurities</t>
  </si>
  <si>
    <t>Closing Balance (a+b)</t>
  </si>
  <si>
    <t>TOTAL VALUE OF SECURITIES FOR THE PURPOSE OF SLR:</t>
  </si>
  <si>
    <t>in-rbi-rep-2010-04-19.xsd#in-rbi-rep_InvestmentGovernmentSecuritiesInIndia</t>
  </si>
  <si>
    <t>PART I</t>
  </si>
  <si>
    <t>in-rbi-rep-2010-04-19.xsd#in-rbi-rep_InvestmentsInOtherApprovedSecurities</t>
  </si>
  <si>
    <t>PART II</t>
  </si>
  <si>
    <t>3ae32bab-988a-4a2d-ba11-dc97ceb83f7c:~:Layout2:~:AllValues:~:True:~::~:</t>
  </si>
  <si>
    <t>ea5b2605-d944-4c90-af4f-561f6fac1854:~:Layout4:~:AllValues:~:True:~::~:</t>
  </si>
  <si>
    <t>15c3669e-60d1-41d1-80de-2b9490f5a83f:~:Signatory_4:~:NotMandatory:~:True:~::~:</t>
  </si>
  <si>
    <t>in-rbi-rep-2010-04-19.xsd#in-rbi-rep_NameOfAuthorisedOfficerFour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</si>
</sst>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quot;$&quot;* #,##0.00_);_(&quot;$&quot;* \(#,##0.00\);_(&quot;$&quot;* &quot;-&quot;??_);_(@_)"/>
    <numFmt numFmtId="165" formatCode="_(* #,##0.00_);_(* \(#,##0.00\);_(* &quot;-&quot;??_);_(@_)"/>
    <numFmt numFmtId="166" formatCode="0.0000%"/>
    <numFmt numFmtId="167" formatCode="[$-409]dd\-mmm\-yyyy;@"/>
  </numFmts>
  <fonts count="33">
    <font>
      <sz val="11"/>
      <color theme="1"/>
      <name val="Calibri"/>
      <family val="2"/>
      <scheme val="minor"/>
    </font>
    <font>
      <sz val="11"/>
      <color indexed="8"/>
      <name val="Calibri"/>
      <family val="2"/>
    </font>
    <font>
      <sz val="8"/>
      <name val="Calibri"/>
      <family val="2"/>
    </font>
    <font>
      <u/>
      <sz val="11"/>
      <color indexed="12"/>
      <name val="Calibri"/>
      <family val="2"/>
    </font>
    <font>
      <sz val="10"/>
      <name val="Arial "/>
    </font>
    <font>
      <sz val="10"/>
      <name val="Arial"/>
      <family val="2"/>
    </font>
    <font>
      <sz val="11"/>
      <color indexed="9"/>
      <name val="Calibri"/>
      <family val="2"/>
      <scheme val="minor"/>
    </font>
    <font>
      <sz val="11"/>
      <color indexed="8"/>
      <name val="Calibri"/>
      <family val="2"/>
      <scheme val="minor"/>
    </font>
    <font>
      <sz val="10"/>
      <name val="Trebuchet MS"/>
      <family val="2"/>
    </font>
    <font>
      <b/>
      <sz val="18"/>
      <color indexed="9"/>
      <name val="Zurich BT"/>
    </font>
    <font>
      <sz val="18"/>
      <color indexed="9"/>
      <name val="Trebuchet MS"/>
      <family val="2"/>
    </font>
    <font>
      <b/>
      <sz val="11"/>
      <color indexed="8"/>
      <name val="Calibri"/>
      <family val="2"/>
      <scheme val="minor"/>
    </font>
    <font>
      <sz val="11"/>
      <color indexed="60"/>
      <name val="Calibri"/>
      <family val="2"/>
    </font>
    <font>
      <sz val="10"/>
      <color indexed="9"/>
      <name val="Trebuchet MS"/>
      <family val="2"/>
    </font>
    <font>
      <b/>
      <sz val="11"/>
      <color theme="1"/>
      <name val="Calibri"/>
      <family val="2"/>
      <scheme val="minor"/>
    </font>
    <font>
      <sz val="11"/>
      <color theme="0"/>
      <name val="Calibri"/>
      <family val="2"/>
      <scheme val="minor"/>
    </font>
    <font>
      <u/>
      <sz val="11"/>
      <color theme="10"/>
      <name val="Calibri"/>
      <family val="2"/>
    </font>
    <font>
      <sz val="11"/>
      <color indexed="9"/>
      <name val="Calibri"/>
      <family val="2"/>
    </font>
    <font>
      <b/>
      <sz val="11"/>
      <color indexed="8"/>
      <name val="Calibri"/>
      <family val="2"/>
    </font>
    <font>
      <sz val="16"/>
      <color indexed="9"/>
      <name val="Calibri"/>
      <family val="2"/>
    </font>
    <font>
      <b/>
      <sz val="18"/>
      <color indexed="9"/>
      <name val="Calibri"/>
      <family val="2"/>
    </font>
    <font>
      <sz val="16"/>
      <color indexed="9"/>
      <name val="Arial"/>
      <family val="2"/>
    </font>
    <font>
      <sz val="11"/>
      <color rgb="FF000000"/>
      <name val="Calibri"/>
      <family val="2"/>
      <scheme val="minor"/>
    </font>
    <font>
      <b/>
      <sz val="11"/>
      <color indexed="9"/>
      <name val="Calibri"/>
      <family val="2"/>
    </font>
    <font>
      <sz val="10"/>
      <name val="Zurich BT"/>
    </font>
    <font>
      <sz val="9"/>
      <color theme="1"/>
      <name val="Arial"/>
      <family val="2"/>
    </font>
    <font>
      <b/>
      <sz val="10"/>
      <color indexed="63"/>
      <name val="Arial"/>
      <family val="2"/>
    </font>
    <font>
      <b/>
      <u/>
      <sz val="11"/>
      <color indexed="63"/>
      <name val="Calibri"/>
      <family val="2"/>
      <scheme val="minor"/>
    </font>
    <font>
      <b/>
      <sz val="11"/>
      <color indexed="63"/>
      <name val="Calibri"/>
      <family val="2"/>
      <scheme val="minor"/>
    </font>
    <font>
      <sz val="11"/>
      <name val="Calibri"/>
      <family val="2"/>
      <scheme val="minor"/>
    </font>
    <font>
      <sz val="10"/>
      <color indexed="8"/>
      <name val="Zurich BT"/>
    </font>
    <font>
      <b/>
      <sz val="11"/>
      <color theme="0"/>
      <name val="Calibri"/>
      <family val="2"/>
      <scheme val="minor"/>
    </font>
    <font>
      <sz val="11"/>
      <color theme="0"/>
      <name val="Calibri"/>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6"/>
        <bgColor indexed="64"/>
      </patternFill>
    </fill>
    <fill>
      <patternFill patternType="solid">
        <fgColor indexed="43"/>
      </patternFill>
    </fill>
    <fill>
      <patternFill patternType="solid">
        <fgColor theme="3" tint="0.79998168889431442"/>
        <bgColor indexed="64"/>
      </patternFill>
    </fill>
    <fill>
      <patternFill patternType="solid">
        <fgColor indexed="65"/>
        <bgColor theme="0"/>
      </patternFill>
    </fill>
    <fill>
      <patternFill patternType="solid">
        <fgColor indexed="56"/>
        <bgColor theme="0"/>
      </patternFill>
    </fill>
    <fill>
      <patternFill patternType="solid">
        <fgColor indexed="22"/>
        <bgColor theme="0"/>
      </patternFill>
    </fill>
    <fill>
      <patternFill patternType="solid">
        <fgColor indexed="44"/>
        <bgColor theme="0"/>
      </patternFill>
    </fill>
    <fill>
      <patternFill patternType="gray0625"/>
    </fill>
    <fill>
      <patternFill patternType="solid">
        <fgColor theme="0"/>
        <bgColor indexed="64"/>
      </patternFill>
    </fill>
    <fill>
      <patternFill patternType="solid">
        <fgColor indexed="44"/>
        <bgColor indexed="64"/>
      </patternFill>
    </fill>
    <fill>
      <patternFill patternType="solid">
        <fgColor indexed="4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F7E8D5"/>
      </left>
      <right style="medium">
        <color rgb="FFF7E8D5"/>
      </right>
      <top style="medium">
        <color rgb="FFF7E8D5"/>
      </top>
      <bottom style="medium">
        <color rgb="FFF7E8D5"/>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9">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5" fillId="0" borderId="0"/>
    <xf numFmtId="0" fontId="4" fillId="0" borderId="0"/>
    <xf numFmtId="0" fontId="5" fillId="0" borderId="0"/>
    <xf numFmtId="165" fontId="8" fillId="0" borderId="0" applyFont="0" applyFill="0" applyBorder="0" applyAlignment="0" applyProtection="0"/>
    <xf numFmtId="0" fontId="8" fillId="0" borderId="0"/>
    <xf numFmtId="9" fontId="1" fillId="0" borderId="0" applyFont="0" applyFill="0" applyBorder="0" applyAlignment="0" applyProtection="0"/>
    <xf numFmtId="165" fontId="8" fillId="0" borderId="0" applyFont="0" applyFill="0" applyBorder="0" applyAlignment="0" applyProtection="0"/>
    <xf numFmtId="0" fontId="8" fillId="0" borderId="0"/>
    <xf numFmtId="164" fontId="1" fillId="0" borderId="0" applyFont="0" applyFill="0" applyBorder="0" applyAlignment="0" applyProtection="0"/>
    <xf numFmtId="0" fontId="12" fillId="5" borderId="0" applyNumberFormat="0" applyBorder="0" applyAlignment="0" applyProtection="0"/>
    <xf numFmtId="0" fontId="16"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 fillId="0" borderId="0"/>
    <xf numFmtId="0" fontId="1" fillId="0" borderId="0"/>
    <xf numFmtId="43" fontId="8" fillId="0" borderId="0" applyFont="0" applyFill="0" applyBorder="0" applyAlignment="0" applyProtection="0"/>
  </cellStyleXfs>
  <cellXfs count="122">
    <xf numFmtId="0" fontId="0" fillId="0" borderId="0" xfId="0"/>
    <xf numFmtId="0" fontId="0" fillId="0" borderId="0" xfId="0" applyProtection="1">
      <protection locked="0"/>
    </xf>
    <xf numFmtId="0" fontId="0" fillId="0" borderId="1" xfId="0" applyBorder="1" applyProtection="1">
      <protection locked="0"/>
    </xf>
    <xf numFmtId="0" fontId="0" fillId="0" borderId="0" xfId="0" applyAlignment="1" applyProtection="1">
      <alignment wrapText="1"/>
      <protection locked="0"/>
    </xf>
    <xf numFmtId="0" fontId="0" fillId="0" borderId="2" xfId="0" applyBorder="1" applyProtection="1">
      <protection locked="0"/>
    </xf>
    <xf numFmtId="49" fontId="0" fillId="0" borderId="1" xfId="0" applyNumberFormat="1" applyBorder="1" applyProtection="1">
      <protection locked="0"/>
    </xf>
    <xf numFmtId="0" fontId="6" fillId="0" borderId="0" xfId="0" applyFont="1"/>
    <xf numFmtId="0" fontId="6" fillId="0" borderId="0" xfId="0" applyFont="1" applyAlignment="1">
      <alignment shrinkToFit="1"/>
    </xf>
    <xf numFmtId="0" fontId="11" fillId="2" borderId="1" xfId="0" applyFont="1" applyFill="1" applyBorder="1" applyAlignment="1">
      <alignment vertical="top" wrapText="1" shrinkToFit="1"/>
    </xf>
    <xf numFmtId="0" fontId="15" fillId="0" borderId="0" xfId="0" applyFont="1"/>
    <xf numFmtId="0" fontId="7" fillId="6" borderId="1" xfId="0" applyFont="1" applyFill="1" applyBorder="1" applyAlignment="1">
      <alignment horizontal="left" wrapText="1" shrinkToFit="1"/>
    </xf>
    <xf numFmtId="49" fontId="7" fillId="6" borderId="1" xfId="0" applyNumberFormat="1" applyFont="1" applyFill="1" applyBorder="1" applyAlignment="1">
      <alignment horizontal="left" wrapText="1" shrinkToFit="1"/>
    </xf>
    <xf numFmtId="4" fontId="1" fillId="10" borderId="1" xfId="17" applyNumberFormat="1" applyFill="1" applyBorder="1" applyAlignment="1">
      <alignment horizontal="right" wrapText="1" shrinkToFit="1"/>
    </xf>
    <xf numFmtId="0" fontId="5" fillId="7" borderId="0" xfId="16" applyFill="1"/>
    <xf numFmtId="0" fontId="5" fillId="9" borderId="1" xfId="16" applyFill="1" applyBorder="1"/>
    <xf numFmtId="0" fontId="5" fillId="7" borderId="1" xfId="16" applyFill="1" applyBorder="1"/>
    <xf numFmtId="0" fontId="3" fillId="7" borderId="0" xfId="15" applyFill="1" applyBorder="1" applyAlignment="1" applyProtection="1"/>
    <xf numFmtId="0" fontId="18" fillId="7" borderId="0" xfId="0" applyFont="1" applyFill="1" applyAlignment="1">
      <alignment horizontal="left"/>
    </xf>
    <xf numFmtId="0" fontId="19" fillId="8" borderId="0" xfId="0" applyFont="1" applyFill="1"/>
    <xf numFmtId="0" fontId="0" fillId="7" borderId="0" xfId="0" applyFill="1"/>
    <xf numFmtId="0" fontId="17" fillId="7" borderId="0" xfId="0" applyFont="1" applyFill="1"/>
    <xf numFmtId="0" fontId="0" fillId="7" borderId="0" xfId="0" quotePrefix="1" applyFill="1"/>
    <xf numFmtId="0" fontId="16" fillId="7" borderId="0" xfId="14" applyFill="1" applyBorder="1" applyAlignment="1" applyProtection="1"/>
    <xf numFmtId="0" fontId="16" fillId="7" borderId="0" xfId="14" applyFill="1" applyAlignment="1" applyProtection="1"/>
    <xf numFmtId="166" fontId="0" fillId="0" borderId="6" xfId="0" applyNumberFormat="1" applyBorder="1" applyProtection="1">
      <protection locked="0"/>
    </xf>
    <xf numFmtId="0" fontId="22" fillId="3" borderId="0" xfId="0" applyFont="1" applyFill="1"/>
    <xf numFmtId="0" fontId="14" fillId="0" borderId="0" xfId="0" applyFont="1" applyAlignment="1">
      <alignment horizontal="center"/>
    </xf>
    <xf numFmtId="2" fontId="24" fillId="11" borderId="9" xfId="8" applyNumberFormat="1" applyFont="1" applyFill="1" applyBorder="1"/>
    <xf numFmtId="0" fontId="25" fillId="0" borderId="14" xfId="0" applyFont="1" applyBorder="1" applyAlignment="1">
      <alignment vertical="top" wrapText="1"/>
    </xf>
    <xf numFmtId="0" fontId="11" fillId="2" borderId="1" xfId="0" applyFont="1" applyFill="1" applyBorder="1" applyAlignment="1">
      <alignment horizontal="left" vertical="center" wrapText="1" shrinkToFit="1"/>
    </xf>
    <xf numFmtId="0" fontId="7" fillId="0" borderId="15" xfId="0" applyFont="1" applyBorder="1" applyAlignment="1">
      <alignment horizontal="center" vertical="center" wrapText="1" shrinkToFit="1"/>
    </xf>
    <xf numFmtId="49" fontId="7" fillId="0" borderId="15" xfId="0" applyNumberFormat="1" applyFont="1" applyBorder="1" applyAlignment="1">
      <alignment wrapText="1" shrinkToFit="1"/>
    </xf>
    <xf numFmtId="0" fontId="23" fillId="12" borderId="15" xfId="0" applyFont="1" applyFill="1" applyBorder="1" applyAlignment="1">
      <alignment horizontal="center" vertical="center" wrapText="1"/>
    </xf>
    <xf numFmtId="0" fontId="23" fillId="12" borderId="15" xfId="0" applyFont="1" applyFill="1" applyBorder="1" applyAlignment="1">
      <alignment horizontal="center" vertical="center"/>
    </xf>
    <xf numFmtId="0" fontId="17" fillId="12" borderId="15" xfId="0" applyFont="1" applyFill="1" applyBorder="1" applyAlignment="1">
      <alignment horizontal="center" vertical="center" wrapText="1"/>
    </xf>
    <xf numFmtId="0" fontId="23" fillId="12" borderId="15" xfId="0" applyFont="1" applyFill="1" applyBorder="1"/>
    <xf numFmtId="0" fontId="23" fillId="12" borderId="15" xfId="0" applyFont="1" applyFill="1" applyBorder="1" applyAlignment="1">
      <alignment wrapText="1"/>
    </xf>
    <xf numFmtId="1" fontId="1" fillId="13" borderId="1" xfId="0" applyNumberFormat="1" applyFont="1" applyFill="1" applyBorder="1" applyAlignment="1">
      <alignment wrapText="1" shrinkToFit="1"/>
    </xf>
    <xf numFmtId="1" fontId="1" fillId="0" borderId="0" xfId="0" applyNumberFormat="1" applyFont="1" applyAlignment="1">
      <alignment wrapText="1" shrinkToFit="1"/>
    </xf>
    <xf numFmtId="0" fontId="11" fillId="2" borderId="1"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10" xfId="0" applyFont="1" applyFill="1" applyBorder="1" applyAlignment="1">
      <alignment horizontal="right" vertical="center" wrapText="1" shrinkToFit="1"/>
    </xf>
    <xf numFmtId="0" fontId="22" fillId="3" borderId="0" xfId="0" applyFont="1" applyFill="1" applyAlignment="1">
      <alignment horizontal="right"/>
    </xf>
    <xf numFmtId="0" fontId="7" fillId="14" borderId="1" xfId="0" applyFont="1" applyFill="1" applyBorder="1" applyAlignment="1">
      <alignment horizontal="left" vertical="top" wrapText="1" shrinkToFit="1"/>
    </xf>
    <xf numFmtId="49" fontId="7" fillId="14" borderId="1" xfId="0" applyNumberFormat="1" applyFont="1" applyFill="1" applyBorder="1" applyAlignment="1">
      <alignment horizontal="left" vertical="top" wrapText="1" shrinkToFit="1"/>
    </xf>
    <xf numFmtId="14" fontId="7" fillId="14" borderId="1" xfId="0" applyNumberFormat="1" applyFont="1" applyFill="1" applyBorder="1" applyAlignment="1">
      <alignment horizontal="left" vertical="top" wrapText="1" shrinkToFit="1"/>
    </xf>
    <xf numFmtId="1" fontId="1" fillId="13" borderId="1" xfId="0" applyNumberFormat="1" applyFont="1" applyFill="1" applyBorder="1" applyAlignment="1">
      <alignment horizontal="center" wrapText="1" shrinkToFit="1"/>
    </xf>
    <xf numFmtId="1" fontId="7" fillId="0" borderId="1" xfId="0" applyNumberFormat="1" applyFont="1" applyBorder="1" applyAlignment="1" applyProtection="1">
      <alignment wrapText="1" shrinkToFit="1"/>
      <protection locked="0"/>
    </xf>
    <xf numFmtId="1" fontId="7" fillId="3" borderId="9" xfId="0" applyNumberFormat="1" applyFont="1" applyFill="1" applyBorder="1" applyAlignment="1" applyProtection="1">
      <alignment wrapText="1" shrinkToFit="1"/>
      <protection locked="0"/>
    </xf>
    <xf numFmtId="1" fontId="7" fillId="3" borderId="1" xfId="0" applyNumberFormat="1" applyFont="1" applyFill="1" applyBorder="1" applyAlignment="1" applyProtection="1">
      <alignment wrapText="1" shrinkToFit="1"/>
      <protection locked="0"/>
    </xf>
    <xf numFmtId="0" fontId="15" fillId="3" borderId="0" xfId="0" applyFont="1" applyFill="1"/>
    <xf numFmtId="0" fontId="15" fillId="0" borderId="0" xfId="0" applyFont="1" applyAlignment="1">
      <alignment horizontal="right"/>
    </xf>
    <xf numFmtId="0" fontId="15" fillId="12" borderId="0" xfId="0" applyFont="1" applyFill="1"/>
    <xf numFmtId="0" fontId="15" fillId="12" borderId="0" xfId="0" applyFont="1" applyFill="1" applyAlignment="1">
      <alignment horizontal="right"/>
    </xf>
    <xf numFmtId="0" fontId="15" fillId="3" borderId="0" xfId="0" applyFont="1" applyFill="1" applyAlignment="1">
      <alignment horizontal="right"/>
    </xf>
    <xf numFmtId="0" fontId="15" fillId="0" borderId="0" xfId="0" applyFont="1" applyAlignment="1">
      <alignment shrinkToFit="1"/>
    </xf>
    <xf numFmtId="0" fontId="22" fillId="3" borderId="15" xfId="0" applyFont="1" applyFill="1" applyBorder="1"/>
    <xf numFmtId="1" fontId="1" fillId="13" borderId="1" xfId="0" applyNumberFormat="1" applyFont="1" applyFill="1" applyBorder="1" applyAlignment="1">
      <alignment horizontal="center" vertical="center" wrapText="1" shrinkToFit="1"/>
    </xf>
    <xf numFmtId="14" fontId="0" fillId="0" borderId="0" xfId="0" applyNumberFormat="1" applyProtection="1">
      <protection locked="0"/>
    </xf>
    <xf numFmtId="0" fontId="29" fillId="15" borderId="0" xfId="0" applyFont="1" applyFill="1"/>
    <xf numFmtId="0" fontId="0" fillId="15" borderId="0" xfId="0" applyFill="1"/>
    <xf numFmtId="2" fontId="30" fillId="11" borderId="1" xfId="8" applyNumberFormat="1" applyFont="1" applyFill="1" applyBorder="1" applyAlignment="1">
      <alignment wrapText="1" shrinkToFit="1"/>
    </xf>
    <xf numFmtId="0" fontId="31" fillId="12" borderId="12" xfId="0" applyFont="1" applyFill="1" applyBorder="1" applyAlignment="1">
      <alignment horizontal="left" vertical="center" wrapText="1" shrinkToFit="1"/>
    </xf>
    <xf numFmtId="10" fontId="32" fillId="12" borderId="12" xfId="0" applyNumberFormat="1" applyFont="1" applyFill="1" applyBorder="1" applyAlignment="1">
      <alignment wrapText="1" shrinkToFit="1"/>
    </xf>
    <xf numFmtId="10" fontId="1" fillId="13" borderId="1" xfId="0" applyNumberFormat="1" applyFont="1" applyFill="1" applyBorder="1" applyAlignment="1">
      <alignment wrapText="1" shrinkToFit="1"/>
    </xf>
    <xf numFmtId="0" fontId="11" fillId="2" borderId="9" xfId="0" applyFont="1" applyFill="1" applyBorder="1" applyAlignment="1">
      <alignment vertical="center" wrapText="1" shrinkToFit="1"/>
    </xf>
    <xf numFmtId="0" fontId="31" fillId="12" borderId="0" xfId="0" applyFont="1" applyFill="1" applyAlignment="1">
      <alignment horizontal="left" vertical="center" wrapText="1" shrinkToFit="1"/>
    </xf>
    <xf numFmtId="1" fontId="15" fillId="0" borderId="0" xfId="0" applyNumberFormat="1" applyFont="1"/>
    <xf numFmtId="0" fontId="16" fillId="0" borderId="0" xfId="14" applyAlignment="1" applyProtection="1"/>
    <xf numFmtId="0" fontId="16" fillId="3" borderId="0" xfId="14" applyFill="1" applyBorder="1" applyAlignment="1" applyProtection="1"/>
    <xf numFmtId="167" fontId="7" fillId="3" borderId="1" xfId="0" applyNumberFormat="1" applyFont="1" applyFill="1" applyBorder="1" applyAlignment="1">
      <alignment wrapText="1" shrinkToFit="1"/>
    </xf>
    <xf numFmtId="2" fontId="7" fillId="0" borderId="1" xfId="0" applyNumberFormat="1" applyFont="1" applyBorder="1" applyAlignment="1" applyProtection="1">
      <alignment wrapText="1" shrinkToFit="1"/>
      <protection locked="0"/>
    </xf>
    <xf numFmtId="0" fontId="22" fillId="3" borderId="1" xfId="0" applyFont="1" applyFill="1" applyBorder="1"/>
    <xf numFmtId="0" fontId="20" fillId="4" borderId="0" xfId="0" applyFont="1" applyFill="1" applyAlignment="1">
      <alignment horizontal="center"/>
    </xf>
    <xf numFmtId="0" fontId="11" fillId="2" borderId="1" xfId="0" applyFont="1" applyFill="1" applyBorder="1" applyAlignment="1">
      <alignment horizontal="left" vertical="top" wrapText="1" shrinkToFit="1"/>
    </xf>
    <xf numFmtId="0" fontId="7" fillId="0" borderId="2" xfId="0" applyFont="1" applyBorder="1" applyAlignment="1" applyProtection="1">
      <alignment horizontal="center" wrapText="1" shrinkToFit="1"/>
      <protection locked="0"/>
    </xf>
    <xf numFmtId="0" fontId="7" fillId="0" borderId="15" xfId="0" applyFont="1" applyBorder="1" applyAlignment="1" applyProtection="1">
      <alignment horizontal="center" wrapText="1" shrinkToFit="1"/>
      <protection locked="0"/>
    </xf>
    <xf numFmtId="0" fontId="7" fillId="0" borderId="6" xfId="0" applyFont="1" applyBorder="1" applyAlignment="1" applyProtection="1">
      <alignment horizontal="center" wrapText="1" shrinkToFit="1"/>
      <protection locked="0"/>
    </xf>
    <xf numFmtId="1" fontId="1" fillId="13" borderId="2" xfId="0" applyNumberFormat="1" applyFont="1" applyFill="1" applyBorder="1" applyAlignment="1">
      <alignment horizontal="center" wrapText="1" shrinkToFit="1"/>
    </xf>
    <xf numFmtId="1" fontId="1" fillId="13" borderId="15" xfId="0" applyNumberFormat="1" applyFont="1" applyFill="1" applyBorder="1" applyAlignment="1">
      <alignment horizontal="center" wrapText="1" shrinkToFit="1"/>
    </xf>
    <xf numFmtId="1" fontId="1" fillId="13" borderId="6" xfId="0" applyNumberFormat="1" applyFont="1" applyFill="1" applyBorder="1" applyAlignment="1">
      <alignment horizontal="center" wrapText="1" shrinkToFit="1"/>
    </xf>
    <xf numFmtId="0" fontId="0" fillId="0" borderId="11" xfId="0"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21" fillId="4" borderId="0" xfId="0" applyFont="1" applyFill="1" applyAlignment="1">
      <alignment horizontal="center"/>
    </xf>
    <xf numFmtId="0" fontId="15" fillId="0" borderId="0" xfId="0" applyFont="1" applyAlignment="1">
      <alignment horizontal="center"/>
    </xf>
    <xf numFmtId="49" fontId="7" fillId="14" borderId="2" xfId="0" applyNumberFormat="1" applyFont="1" applyFill="1" applyBorder="1" applyAlignment="1">
      <alignment horizontal="center" vertical="top" wrapText="1" shrinkToFit="1"/>
    </xf>
    <xf numFmtId="0" fontId="7" fillId="14" borderId="6" xfId="0" applyFont="1" applyFill="1" applyBorder="1" applyAlignment="1">
      <alignment horizontal="center" vertical="top" wrapText="1" shrinkToFit="1"/>
    </xf>
    <xf numFmtId="0" fontId="15" fillId="0" borderId="0" xfId="0" applyFont="1" applyAlignment="1">
      <alignment horizontal="right"/>
    </xf>
    <xf numFmtId="0" fontId="15" fillId="0" borderId="18" xfId="0" applyFont="1" applyBorder="1" applyAlignment="1">
      <alignment horizontal="right"/>
    </xf>
    <xf numFmtId="0" fontId="9" fillId="4" borderId="7" xfId="8" applyFont="1" applyFill="1" applyBorder="1" applyAlignment="1">
      <alignment horizontal="center" vertical="center"/>
    </xf>
    <xf numFmtId="0" fontId="9" fillId="4" borderId="0" xfId="8" applyFont="1" applyFill="1" applyAlignment="1">
      <alignment horizontal="center" vertical="center"/>
    </xf>
    <xf numFmtId="0" fontId="11" fillId="2" borderId="2" xfId="0" applyFont="1" applyFill="1" applyBorder="1" applyAlignment="1">
      <alignment horizontal="center" vertical="center" wrapText="1" shrinkToFit="1"/>
    </xf>
    <xf numFmtId="0" fontId="11" fillId="2" borderId="1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1" fontId="1" fillId="13" borderId="11" xfId="0" applyNumberFormat="1" applyFont="1" applyFill="1" applyBorder="1" applyAlignment="1">
      <alignment horizontal="center" wrapText="1" shrinkToFit="1"/>
    </xf>
    <xf numFmtId="1" fontId="1" fillId="13" borderId="13" xfId="0" applyNumberFormat="1" applyFont="1" applyFill="1" applyBorder="1" applyAlignment="1">
      <alignment horizontal="center" wrapText="1" shrinkToFit="1"/>
    </xf>
    <xf numFmtId="1" fontId="1" fillId="13" borderId="16" xfId="0" applyNumberFormat="1" applyFont="1" applyFill="1" applyBorder="1" applyAlignment="1">
      <alignment horizontal="center" wrapText="1" shrinkToFit="1"/>
    </xf>
    <xf numFmtId="1" fontId="1" fillId="13" borderId="17" xfId="0" applyNumberFormat="1" applyFont="1" applyFill="1" applyBorder="1" applyAlignment="1">
      <alignment horizontal="center" wrapText="1" shrinkToFit="1"/>
    </xf>
    <xf numFmtId="0" fontId="15" fillId="12" borderId="0" xfId="0" applyFont="1" applyFill="1" applyAlignment="1">
      <alignment horizontal="right"/>
    </xf>
    <xf numFmtId="0" fontId="15" fillId="12" borderId="18" xfId="0" applyFont="1" applyFill="1" applyBorder="1" applyAlignment="1">
      <alignment horizontal="right"/>
    </xf>
    <xf numFmtId="0" fontId="15" fillId="12" borderId="0" xfId="0" applyFont="1" applyFill="1" applyAlignment="1">
      <alignment horizontal="center"/>
    </xf>
    <xf numFmtId="0" fontId="11" fillId="2" borderId="10"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22" fillId="3" borderId="0" xfId="0" applyFont="1" applyFill="1" applyAlignment="1">
      <alignment horizontal="center"/>
    </xf>
    <xf numFmtId="0" fontId="22" fillId="3" borderId="19" xfId="0" applyFont="1" applyFill="1" applyBorder="1" applyAlignment="1">
      <alignment horizontal="center"/>
    </xf>
    <xf numFmtId="0" fontId="22" fillId="3" borderId="0" xfId="0" applyFont="1" applyFill="1" applyAlignment="1">
      <alignment horizontal="right"/>
    </xf>
    <xf numFmtId="0" fontId="22" fillId="3" borderId="18" xfId="0" applyFont="1" applyFill="1" applyBorder="1" applyAlignment="1">
      <alignment horizontal="right"/>
    </xf>
    <xf numFmtId="0" fontId="0" fillId="0" borderId="6" xfId="0" applyBorder="1" applyAlignment="1"/>
    <xf numFmtId="0" fontId="22" fillId="3" borderId="11" xfId="0" applyFont="1" applyFill="1" applyBorder="1" applyAlignment="1">
      <alignment horizontal="center"/>
    </xf>
    <xf numFmtId="0" fontId="22" fillId="3" borderId="13" xfId="0" applyFont="1" applyFill="1" applyBorder="1" applyAlignment="1">
      <alignment horizontal="center"/>
    </xf>
    <xf numFmtId="0" fontId="11" fillId="2" borderId="11"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9" fillId="4" borderId="3" xfId="8" applyFont="1" applyFill="1" applyBorder="1" applyAlignment="1">
      <alignment horizontal="center" vertical="center"/>
    </xf>
    <xf numFmtId="0" fontId="9" fillId="4" borderId="4" xfId="8" applyFont="1" applyFill="1" applyBorder="1" applyAlignment="1">
      <alignment horizontal="center" vertical="center"/>
    </xf>
    <xf numFmtId="0" fontId="10" fillId="4" borderId="4" xfId="8" applyFont="1" applyFill="1" applyBorder="1" applyAlignment="1">
      <alignment horizontal="center" vertical="center"/>
    </xf>
    <xf numFmtId="0" fontId="13" fillId="4" borderId="4" xfId="8" applyFont="1" applyFill="1" applyBorder="1" applyAlignment="1">
      <alignment horizontal="center" vertical="center"/>
    </xf>
    <xf numFmtId="0" fontId="13" fillId="4" borderId="5" xfId="8" applyFont="1" applyFill="1" applyBorder="1" applyAlignment="1">
      <alignment horizontal="center" vertical="center"/>
    </xf>
    <xf numFmtId="0" fontId="9" fillId="4" borderId="8" xfId="8" applyFont="1" applyFill="1" applyBorder="1" applyAlignment="1">
      <alignment horizontal="center" vertical="center"/>
    </xf>
    <xf numFmtId="0" fontId="9" fillId="4" borderId="5" xfId="8" applyFont="1" applyFill="1" applyBorder="1" applyAlignment="1">
      <alignment horizontal="center" vertical="center"/>
    </xf>
  </cellXfs>
  <cellStyles count="19">
    <cellStyle name="Comma 2" xfId="1" xr:uid="{00000000-0005-0000-0000-000000000000}"/>
    <cellStyle name="Comma 2 2" xfId="7" xr:uid="{00000000-0005-0000-0000-000001000000}"/>
    <cellStyle name="Comma 2 3" xfId="10" xr:uid="{00000000-0005-0000-0000-000002000000}"/>
    <cellStyle name="Comma 2 4" xfId="18" xr:uid="{00000000-0005-0000-0000-000003000000}"/>
    <cellStyle name="Currency 2" xfId="12" xr:uid="{00000000-0005-0000-0000-000004000000}"/>
    <cellStyle name="Hyperlink" xfId="14" builtinId="8"/>
    <cellStyle name="Hyperlink 2" xfId="2" xr:uid="{00000000-0005-0000-0000-000006000000}"/>
    <cellStyle name="Hyperlink 3" xfId="15" xr:uid="{00000000-0005-0000-0000-000007000000}"/>
    <cellStyle name="Neutral 2" xfId="13" xr:uid="{00000000-0005-0000-0000-000008000000}"/>
    <cellStyle name="Normal" xfId="0" builtinId="0"/>
    <cellStyle name="Normal 2" xfId="3" xr:uid="{00000000-0005-0000-0000-00000A000000}"/>
    <cellStyle name="Normal 2 2" xfId="4" xr:uid="{00000000-0005-0000-0000-00000B000000}"/>
    <cellStyle name="Normal 2 3" xfId="8" xr:uid="{00000000-0005-0000-0000-00000C000000}"/>
    <cellStyle name="Normal 2 4" xfId="11" xr:uid="{00000000-0005-0000-0000-00000D000000}"/>
    <cellStyle name="Normal 2_Derivatives-Dom" xfId="5" xr:uid="{00000000-0005-0000-0000-00000E000000}"/>
    <cellStyle name="Normal 3" xfId="6" xr:uid="{00000000-0005-0000-0000-00000F000000}"/>
    <cellStyle name="Normal_Navigation" xfId="16" xr:uid="{00000000-0005-0000-0000-000010000000}"/>
    <cellStyle name="Normal_Sheet1" xfId="17" xr:uid="{00000000-0005-0000-0000-000011000000}"/>
    <cellStyle name="Percent 2" xfId="9" xr:uid="{00000000-0005-0000-0000-000012000000}"/>
  </cellStyles>
  <dxfs count="0"/>
  <tableStyles count="0" defaultTableStyle="TableStyleMedium9" defaultPivotStyle="PivotStyleLight16"/>
  <colors>
    <mruColors>
      <color rgb="FF50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0"/>
  <sheetViews>
    <sheetView workbookViewId="0">
      <selection activeCell="A2" sqref="A2"/>
    </sheetView>
  </sheetViews>
  <sheetFormatPr defaultColWidth="9.140625" defaultRowHeight="15"/>
  <cols>
    <col min="1" max="1" width="199.140625" style="1" customWidth="1"/>
    <col min="2" max="16384" width="9.140625" style="1"/>
  </cols>
  <sheetData>
    <row r="1" spans="1:27" ht="225">
      <c r="A1" s="3" t="s">
        <v>0</v>
      </c>
      <c r="AA1" s="1" t="s">
        <v>1</v>
      </c>
    </row>
    <row r="6" spans="1:27" ht="90">
      <c r="A6" s="3" t="s">
        <v>2</v>
      </c>
    </row>
    <row r="9" spans="1:27">
      <c r="A9" s="3"/>
    </row>
    <row r="10" spans="1:27">
      <c r="A10" s="3"/>
    </row>
  </sheetData>
  <sheetProtection selectLockedCells="1"/>
  <dataConsolidate/>
  <phoneticPr fontId="0" type="noConversion"/>
  <pageMargins left="0.7" right="0.7" top="0.75" bottom="0.75" header="0.3" footer="0.3"/>
  <pageSetup paperSize="9" orientation="portrait" horizontalDpi="1200" verticalDpi="1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T111"/>
  <sheetViews>
    <sheetView showGridLines="0" topLeftCell="D4" zoomScale="90" zoomScaleNormal="90" workbookViewId="0">
      <selection activeCell="H18" sqref="G18:K49"/>
    </sheetView>
  </sheetViews>
  <sheetFormatPr defaultRowHeight="15"/>
  <cols>
    <col min="1" max="1" width="3" hidden="1" customWidth="1"/>
    <col min="2" max="2" width="5.85546875" hidden="1" customWidth="1"/>
    <col min="3" max="3" width="11.85546875" hidden="1" customWidth="1"/>
    <col min="4" max="4" width="21.7109375" customWidth="1"/>
    <col min="5" max="5" width="22.7109375" customWidth="1"/>
    <col min="6" max="6" width="25.5703125" customWidth="1"/>
    <col min="7" max="7" width="44.140625" customWidth="1"/>
    <col min="8" max="9" width="20.7109375" customWidth="1"/>
    <col min="10" max="11" width="21" customWidth="1"/>
    <col min="12" max="16" width="20.28515625" customWidth="1"/>
    <col min="17" max="18" width="20.7109375" customWidth="1"/>
  </cols>
  <sheetData>
    <row r="1" spans="1:11" ht="23.25">
      <c r="A1" s="6" t="s">
        <v>706</v>
      </c>
      <c r="D1" s="91" t="s">
        <v>707</v>
      </c>
      <c r="E1" s="92"/>
      <c r="F1" s="92"/>
      <c r="G1" s="92"/>
      <c r="H1" s="92"/>
    </row>
    <row r="2" spans="1:11" ht="23.25">
      <c r="D2" s="91" t="s">
        <v>708</v>
      </c>
      <c r="E2" s="92"/>
      <c r="F2" s="92"/>
      <c r="G2" s="92"/>
      <c r="H2" s="92"/>
    </row>
    <row r="5" spans="1:11" s="25" customFormat="1">
      <c r="G5" s="70" t="s">
        <v>576</v>
      </c>
    </row>
    <row r="6" spans="1:11" s="25" customFormat="1"/>
    <row r="7" spans="1:11" s="25" customFormat="1">
      <c r="B7" s="53"/>
      <c r="C7" s="53"/>
      <c r="D7" s="53"/>
      <c r="E7" s="53"/>
      <c r="F7" s="53"/>
    </row>
    <row r="8" spans="1:11" s="25" customFormat="1" hidden="1">
      <c r="B8" s="53"/>
      <c r="C8" s="53" t="s">
        <v>709</v>
      </c>
      <c r="D8" s="53"/>
      <c r="E8" s="53"/>
      <c r="F8" s="53"/>
    </row>
    <row r="9" spans="1:11" s="25" customFormat="1" hidden="1">
      <c r="B9" s="53"/>
      <c r="C9" s="53"/>
      <c r="D9" s="53"/>
      <c r="E9" s="53"/>
      <c r="F9" s="53"/>
    </row>
    <row r="10" spans="1:11" s="25" customFormat="1" hidden="1">
      <c r="B10" s="53"/>
      <c r="C10" s="53"/>
      <c r="D10" s="53"/>
      <c r="E10" s="53"/>
      <c r="F10" s="53"/>
      <c r="I10" s="51"/>
      <c r="J10" s="51"/>
      <c r="K10" s="51"/>
    </row>
    <row r="11" spans="1:11" s="25" customFormat="1" hidden="1">
      <c r="B11" s="53"/>
      <c r="C11" s="53" t="s">
        <v>578</v>
      </c>
      <c r="D11" s="102" t="s">
        <v>579</v>
      </c>
      <c r="E11" s="102"/>
      <c r="F11" s="102"/>
      <c r="I11" s="51" t="s">
        <v>580</v>
      </c>
      <c r="J11" s="51" t="s">
        <v>581</v>
      </c>
      <c r="K11" s="51"/>
    </row>
    <row r="12" spans="1:11" s="25" customFormat="1" hidden="1">
      <c r="B12" s="53"/>
      <c r="C12" s="54" t="s">
        <v>614</v>
      </c>
      <c r="D12" s="100" t="s">
        <v>26</v>
      </c>
      <c r="E12" s="100"/>
      <c r="F12" s="101"/>
      <c r="G12" s="87" t="str">
        <f>StartUp!G12</f>
        <v>01-Jan-2025</v>
      </c>
      <c r="H12" s="88"/>
      <c r="I12" s="51"/>
      <c r="J12" s="51"/>
      <c r="K12" s="51"/>
    </row>
    <row r="13" spans="1:11" s="25" customFormat="1" hidden="1">
      <c r="B13" s="53"/>
      <c r="C13" s="54" t="s">
        <v>615</v>
      </c>
      <c r="D13" s="100" t="s">
        <v>30</v>
      </c>
      <c r="E13" s="100"/>
      <c r="F13" s="101"/>
      <c r="G13" s="87" t="str">
        <f>StartUp!G13</f>
        <v>15-Jan-2025</v>
      </c>
      <c r="H13" s="88"/>
      <c r="I13" s="51"/>
      <c r="J13" s="51"/>
      <c r="K13" s="51"/>
    </row>
    <row r="14" spans="1:11" s="25" customFormat="1" ht="17.25" hidden="1" customHeight="1">
      <c r="B14" s="53"/>
      <c r="C14" s="53" t="s">
        <v>580</v>
      </c>
      <c r="D14" s="53"/>
      <c r="E14" s="53"/>
      <c r="F14" s="53"/>
      <c r="I14" s="51"/>
      <c r="J14" s="51"/>
      <c r="K14" s="51"/>
    </row>
    <row r="15" spans="1:11" s="25" customFormat="1" ht="15" customHeight="1">
      <c r="A15" s="51" t="s">
        <v>710</v>
      </c>
      <c r="D15" s="93" t="s">
        <v>711</v>
      </c>
      <c r="E15" s="94"/>
      <c r="F15" s="95"/>
      <c r="G15" s="96" t="str">
        <f>CONCATENATE(TEXT(DATE(YEAR(StartUp!G13),MONTH(StartUp!G13),DAY(StartUp!G13)-14),"dd-mmm-yyyy")," to ",TEXT(StartUp!G13,"dd-mmm-yyyy"))</f>
        <v>01-Jan-2025 to 15-Jan-2025</v>
      </c>
      <c r="H15" s="97"/>
    </row>
    <row r="16" spans="1:11">
      <c r="C16" s="7" t="s">
        <v>580</v>
      </c>
      <c r="D16" s="93" t="s">
        <v>712</v>
      </c>
      <c r="E16" s="94"/>
      <c r="F16" s="95"/>
      <c r="G16" s="79">
        <f>StartUp!D17</f>
        <v>0</v>
      </c>
      <c r="H16" s="81"/>
    </row>
    <row r="17" spans="2:20" ht="15" customHeight="1">
      <c r="C17" s="7" t="s">
        <v>598</v>
      </c>
      <c r="D17" s="93" t="s">
        <v>713</v>
      </c>
      <c r="E17" s="94"/>
      <c r="F17" s="95"/>
      <c r="G17" s="98" t="str">
        <f>StartUp!G13</f>
        <v>15-Jan-2025</v>
      </c>
      <c r="H17" s="99"/>
      <c r="J17" s="9" t="s">
        <v>599</v>
      </c>
      <c r="K17" s="9"/>
    </row>
    <row r="20" spans="2:20" s="25" customFormat="1"/>
    <row r="21" spans="2:20" s="25" customFormat="1" hidden="1"/>
    <row r="22" spans="2:20" s="25" customFormat="1" hidden="1"/>
    <row r="23" spans="2:20" s="25" customFormat="1" hidden="1"/>
    <row r="24" spans="2:20" s="25" customFormat="1" hidden="1">
      <c r="C24" s="51" t="s">
        <v>714</v>
      </c>
      <c r="D24" s="51"/>
      <c r="E24" s="51"/>
      <c r="F24" s="51"/>
      <c r="G24" s="51"/>
      <c r="H24" s="51"/>
      <c r="I24" s="51"/>
      <c r="J24" s="51"/>
      <c r="K24" s="51"/>
      <c r="L24" s="51"/>
      <c r="M24" s="51"/>
      <c r="N24" s="51"/>
      <c r="O24" s="51"/>
      <c r="P24" s="51"/>
      <c r="Q24" s="51"/>
      <c r="R24" s="51"/>
      <c r="S24" s="51"/>
      <c r="T24" s="51"/>
    </row>
    <row r="25" spans="2:20" s="25" customFormat="1" hidden="1">
      <c r="C25" s="51"/>
      <c r="D25" s="51" t="s">
        <v>620</v>
      </c>
      <c r="E25" s="51" t="s">
        <v>661</v>
      </c>
      <c r="F25" s="51" t="s">
        <v>671</v>
      </c>
      <c r="G25" s="51" t="s">
        <v>715</v>
      </c>
      <c r="H25" s="51" t="s">
        <v>716</v>
      </c>
      <c r="I25" s="51" t="s">
        <v>442</v>
      </c>
      <c r="J25" s="51" t="s">
        <v>638</v>
      </c>
      <c r="K25" s="51"/>
      <c r="L25" s="51" t="s">
        <v>659</v>
      </c>
      <c r="M25" s="51" t="s">
        <v>677</v>
      </c>
      <c r="N25" s="51" t="s">
        <v>684</v>
      </c>
      <c r="O25" s="51" t="s">
        <v>686</v>
      </c>
      <c r="P25" s="51" t="s">
        <v>690</v>
      </c>
      <c r="Q25" s="51" t="s">
        <v>717</v>
      </c>
      <c r="R25" s="51" t="s">
        <v>696</v>
      </c>
      <c r="S25" s="51"/>
      <c r="T25" s="51"/>
    </row>
    <row r="26" spans="2:20" s="25" customFormat="1" hidden="1">
      <c r="C26" s="51"/>
      <c r="D26" s="51"/>
      <c r="E26" s="51"/>
      <c r="F26" s="51"/>
      <c r="G26" s="51"/>
      <c r="H26" s="51"/>
      <c r="I26" s="51"/>
      <c r="J26" s="51"/>
      <c r="K26" s="51"/>
      <c r="L26" s="51"/>
      <c r="M26" s="51"/>
      <c r="N26" s="51"/>
      <c r="O26" s="51"/>
      <c r="P26" s="51"/>
      <c r="Q26" s="51"/>
      <c r="R26" s="51"/>
      <c r="S26" s="51"/>
      <c r="T26" s="51"/>
    </row>
    <row r="27" spans="2:20" s="25" customFormat="1" hidden="1">
      <c r="C27" s="51" t="s">
        <v>578</v>
      </c>
      <c r="D27" s="9"/>
      <c r="E27" s="51"/>
      <c r="F27" s="51"/>
      <c r="G27" s="51"/>
      <c r="H27" s="51"/>
      <c r="I27" s="51"/>
      <c r="J27" s="51"/>
      <c r="K27" s="51"/>
      <c r="L27" s="51"/>
      <c r="M27" s="51"/>
      <c r="N27" s="51"/>
      <c r="O27" s="51"/>
      <c r="P27" s="51"/>
      <c r="Q27" s="51"/>
      <c r="R27" s="51"/>
      <c r="S27" s="51" t="s">
        <v>580</v>
      </c>
      <c r="T27" s="51" t="s">
        <v>581</v>
      </c>
    </row>
    <row r="28" spans="2:20" s="25" customFormat="1" hidden="1">
      <c r="B28" s="51"/>
      <c r="C28" s="55" t="s">
        <v>614</v>
      </c>
      <c r="D28" s="45" t="str">
        <f>StartUp!G12</f>
        <v>01-Jan-2025</v>
      </c>
      <c r="E28" s="46" t="str">
        <f>TEXT(DATE(YEAR(StartUp!G12),MONTH(StartUp!G12),DAY(StartUp!G12)-28),"dd-MMM-yyyy")</f>
        <v>04-Dec-2024</v>
      </c>
      <c r="F28" s="45" t="str">
        <f>StartUp!G12</f>
        <v>01-Jan-2025</v>
      </c>
      <c r="G28" s="45" t="str">
        <f>StartUp!G12</f>
        <v>01-Jan-2025</v>
      </c>
      <c r="H28" s="45" t="str">
        <f>StartUp!G12</f>
        <v>01-Jan-2025</v>
      </c>
      <c r="I28" s="45" t="str">
        <f>StartUp!G12</f>
        <v>01-Jan-2025</v>
      </c>
      <c r="J28" s="45" t="str">
        <f>StartUp!G12</f>
        <v>01-Jan-2025</v>
      </c>
      <c r="K28" s="45"/>
      <c r="L28" s="45" t="str">
        <f>StartUp!G12</f>
        <v>01-Jan-2025</v>
      </c>
      <c r="M28" s="45" t="str">
        <f>StartUp!G12</f>
        <v>01-Jan-2025</v>
      </c>
      <c r="N28" s="45" t="str">
        <f>StartUp!G12</f>
        <v>01-Jan-2025</v>
      </c>
      <c r="O28" s="45" t="str">
        <f>StartUp!G12</f>
        <v>01-Jan-2025</v>
      </c>
      <c r="P28" s="45" t="str">
        <f>StartUp!G12</f>
        <v>01-Jan-2025</v>
      </c>
      <c r="Q28" s="45" t="str">
        <f>StartUp!G12</f>
        <v>01-Jan-2025</v>
      </c>
      <c r="R28" s="45" t="str">
        <f>StartUp!G12</f>
        <v>01-Jan-2025</v>
      </c>
    </row>
    <row r="29" spans="2:20" s="25" customFormat="1" hidden="1">
      <c r="B29" s="51"/>
      <c r="C29" s="55" t="s">
        <v>615</v>
      </c>
      <c r="D29" s="45" t="str">
        <f>StartUp!G13</f>
        <v>15-Jan-2025</v>
      </c>
      <c r="E29" s="44" t="str">
        <f>TEXT(DATE(YEAR(StartUp!G13),MONTH(StartUp!G13),DAY(StartUp!G13)-28),"dd-MMM-yyyy")</f>
        <v>18-Dec-2024</v>
      </c>
      <c r="F29" s="45" t="str">
        <f>StartUp!G13</f>
        <v>15-Jan-2025</v>
      </c>
      <c r="G29" s="45" t="str">
        <f>StartUp!G13</f>
        <v>15-Jan-2025</v>
      </c>
      <c r="H29" s="45" t="str">
        <f>StartUp!G13</f>
        <v>15-Jan-2025</v>
      </c>
      <c r="I29" s="45" t="str">
        <f>StartUp!G13</f>
        <v>15-Jan-2025</v>
      </c>
      <c r="J29" s="45" t="str">
        <f>StartUp!G13</f>
        <v>15-Jan-2025</v>
      </c>
      <c r="K29" s="45"/>
      <c r="L29" s="45" t="str">
        <f>StartUp!G13</f>
        <v>15-Jan-2025</v>
      </c>
      <c r="M29" s="45" t="str">
        <f>StartUp!G13</f>
        <v>15-Jan-2025</v>
      </c>
      <c r="N29" s="45" t="str">
        <f>StartUp!G13</f>
        <v>15-Jan-2025</v>
      </c>
      <c r="O29" s="45" t="str">
        <f>StartUp!G13</f>
        <v>15-Jan-2025</v>
      </c>
      <c r="P29" s="45" t="str">
        <f>StartUp!G13</f>
        <v>15-Jan-2025</v>
      </c>
      <c r="Q29" s="45" t="str">
        <f>StartUp!G13</f>
        <v>15-Jan-2025</v>
      </c>
      <c r="R29" s="45" t="str">
        <f>StartUp!G13</f>
        <v>15-Jan-2025</v>
      </c>
    </row>
    <row r="30" spans="2:20" s="25" customFormat="1">
      <c r="B30" s="51"/>
      <c r="C30" s="9" t="s">
        <v>579</v>
      </c>
      <c r="D30" s="103" t="s">
        <v>718</v>
      </c>
      <c r="E30" s="103" t="s">
        <v>719</v>
      </c>
      <c r="F30" s="103" t="s">
        <v>720</v>
      </c>
      <c r="G30" s="112" t="s">
        <v>721</v>
      </c>
      <c r="H30" s="113"/>
      <c r="I30" s="113"/>
      <c r="J30" s="113"/>
      <c r="K30" s="114"/>
      <c r="L30" s="103" t="s">
        <v>722</v>
      </c>
      <c r="M30" s="103" t="s">
        <v>723</v>
      </c>
      <c r="N30" s="103" t="s">
        <v>724</v>
      </c>
      <c r="O30" s="103" t="s">
        <v>725</v>
      </c>
      <c r="P30" s="103" t="s">
        <v>726</v>
      </c>
      <c r="Q30" s="103" t="s">
        <v>727</v>
      </c>
      <c r="R30" s="103" t="s">
        <v>728</v>
      </c>
    </row>
    <row r="31" spans="2:20" s="25" customFormat="1" ht="60.75" customHeight="1">
      <c r="B31" s="51"/>
      <c r="C31" s="9" t="s">
        <v>579</v>
      </c>
      <c r="D31" s="104"/>
      <c r="E31" s="104"/>
      <c r="F31" s="104"/>
      <c r="G31" s="39" t="s">
        <v>729</v>
      </c>
      <c r="H31" s="39" t="s">
        <v>730</v>
      </c>
      <c r="I31" s="39" t="s">
        <v>731</v>
      </c>
      <c r="J31" s="39" t="s">
        <v>732</v>
      </c>
      <c r="K31" s="39" t="s">
        <v>733</v>
      </c>
      <c r="L31" s="104"/>
      <c r="M31" s="104"/>
      <c r="N31" s="104"/>
      <c r="O31" s="104"/>
      <c r="P31" s="104"/>
      <c r="Q31" s="104"/>
      <c r="R31" s="104"/>
    </row>
    <row r="32" spans="2:20" s="25" customFormat="1" hidden="1">
      <c r="B32" s="51"/>
      <c r="C32" s="51" t="s">
        <v>580</v>
      </c>
      <c r="D32" s="9"/>
      <c r="E32" s="32"/>
      <c r="F32" s="32"/>
      <c r="G32" s="33"/>
      <c r="H32" s="32"/>
      <c r="I32" s="32"/>
      <c r="J32" s="33"/>
      <c r="K32" s="33"/>
      <c r="L32" s="32"/>
      <c r="M32" s="32"/>
      <c r="N32" s="32"/>
      <c r="O32" s="32"/>
      <c r="P32" s="32"/>
      <c r="Q32" s="32"/>
      <c r="R32" s="32"/>
    </row>
    <row r="33" spans="2:18" s="25" customFormat="1">
      <c r="B33" s="51" t="s">
        <v>734</v>
      </c>
      <c r="C33" s="51"/>
      <c r="D33" s="71">
        <v>45658</v>
      </c>
      <c r="E33" s="49"/>
      <c r="F33" s="37">
        <f>E33*'Form VIII Main'!E19</f>
        <v>0</v>
      </c>
      <c r="G33" s="49"/>
      <c r="H33" s="49"/>
      <c r="I33" s="49"/>
      <c r="J33" s="49"/>
      <c r="K33" s="49"/>
      <c r="L33" s="49"/>
      <c r="M33" s="49"/>
      <c r="N33" s="49"/>
      <c r="O33" s="49"/>
      <c r="P33" s="49"/>
      <c r="Q33" s="37">
        <f>SUM(G33:P33)</f>
        <v>0</v>
      </c>
      <c r="R33" s="37">
        <f t="shared" ref="R33:R45" si="0">Q33-F33</f>
        <v>0</v>
      </c>
    </row>
    <row r="34" spans="2:18" s="25" customFormat="1">
      <c r="B34" s="51" t="s">
        <v>735</v>
      </c>
      <c r="C34" s="51"/>
      <c r="D34" s="71">
        <v>45659</v>
      </c>
      <c r="E34" s="37">
        <f>E33</f>
        <v>0</v>
      </c>
      <c r="F34" s="37">
        <f>F33</f>
        <v>0</v>
      </c>
      <c r="G34" s="49"/>
      <c r="H34" s="49"/>
      <c r="I34" s="37">
        <f>I33</f>
        <v>0</v>
      </c>
      <c r="J34" s="49"/>
      <c r="K34" s="49"/>
      <c r="L34" s="49"/>
      <c r="M34" s="49"/>
      <c r="N34" s="49"/>
      <c r="O34" s="49"/>
      <c r="P34" s="49"/>
      <c r="Q34" s="37">
        <f t="shared" ref="Q34:Q46" si="1">SUM(G34:P34)</f>
        <v>0</v>
      </c>
      <c r="R34" s="37">
        <f t="shared" si="0"/>
        <v>0</v>
      </c>
    </row>
    <row r="35" spans="2:18" s="25" customFormat="1">
      <c r="B35" s="51" t="s">
        <v>736</v>
      </c>
      <c r="C35" s="51"/>
      <c r="D35" s="71">
        <v>45660</v>
      </c>
      <c r="E35" s="37">
        <f>E33</f>
        <v>0</v>
      </c>
      <c r="F35" s="37">
        <f>F33</f>
        <v>0</v>
      </c>
      <c r="G35" s="49"/>
      <c r="H35" s="49"/>
      <c r="I35" s="37">
        <f>I33</f>
        <v>0</v>
      </c>
      <c r="J35" s="49"/>
      <c r="K35" s="49"/>
      <c r="L35" s="49"/>
      <c r="M35" s="49"/>
      <c r="N35" s="49"/>
      <c r="O35" s="49"/>
      <c r="P35" s="49"/>
      <c r="Q35" s="37">
        <f t="shared" si="1"/>
        <v>0</v>
      </c>
      <c r="R35" s="37">
        <f t="shared" si="0"/>
        <v>0</v>
      </c>
    </row>
    <row r="36" spans="2:18" s="25" customFormat="1">
      <c r="B36" s="51" t="s">
        <v>737</v>
      </c>
      <c r="C36" s="51"/>
      <c r="D36" s="71">
        <v>45661</v>
      </c>
      <c r="E36" s="37">
        <f>E33</f>
        <v>0</v>
      </c>
      <c r="F36" s="37">
        <f>F33</f>
        <v>0</v>
      </c>
      <c r="G36" s="49"/>
      <c r="H36" s="49"/>
      <c r="I36" s="37">
        <f>I33</f>
        <v>0</v>
      </c>
      <c r="J36" s="49"/>
      <c r="K36" s="49"/>
      <c r="L36" s="49"/>
      <c r="M36" s="49"/>
      <c r="N36" s="49"/>
      <c r="O36" s="49"/>
      <c r="P36" s="49"/>
      <c r="Q36" s="37">
        <f t="shared" si="1"/>
        <v>0</v>
      </c>
      <c r="R36" s="37">
        <f t="shared" si="0"/>
        <v>0</v>
      </c>
    </row>
    <row r="37" spans="2:18" s="25" customFormat="1">
      <c r="B37" s="51" t="s">
        <v>738</v>
      </c>
      <c r="C37" s="51"/>
      <c r="D37" s="71">
        <v>45662</v>
      </c>
      <c r="E37" s="37">
        <f>E33</f>
        <v>0</v>
      </c>
      <c r="F37" s="37">
        <f>F33</f>
        <v>0</v>
      </c>
      <c r="G37" s="49"/>
      <c r="H37" s="49"/>
      <c r="I37" s="37">
        <f>I33</f>
        <v>0</v>
      </c>
      <c r="J37" s="49"/>
      <c r="K37" s="49"/>
      <c r="L37" s="49"/>
      <c r="M37" s="49"/>
      <c r="N37" s="49"/>
      <c r="O37" s="49"/>
      <c r="P37" s="49"/>
      <c r="Q37" s="37">
        <f t="shared" si="1"/>
        <v>0</v>
      </c>
      <c r="R37" s="37">
        <f t="shared" si="0"/>
        <v>0</v>
      </c>
    </row>
    <row r="38" spans="2:18" s="25" customFormat="1">
      <c r="B38" s="51" t="s">
        <v>739</v>
      </c>
      <c r="C38" s="51"/>
      <c r="D38" s="71">
        <v>45663</v>
      </c>
      <c r="E38" s="37">
        <f>E33</f>
        <v>0</v>
      </c>
      <c r="F38" s="37">
        <f>F33</f>
        <v>0</v>
      </c>
      <c r="G38" s="49"/>
      <c r="H38" s="49"/>
      <c r="I38" s="37">
        <f>I33</f>
        <v>0</v>
      </c>
      <c r="J38" s="49"/>
      <c r="K38" s="49"/>
      <c r="L38" s="49"/>
      <c r="M38" s="49"/>
      <c r="N38" s="49"/>
      <c r="O38" s="49"/>
      <c r="P38" s="49"/>
      <c r="Q38" s="37">
        <f t="shared" si="1"/>
        <v>0</v>
      </c>
      <c r="R38" s="37">
        <f t="shared" si="0"/>
        <v>0</v>
      </c>
    </row>
    <row r="39" spans="2:18" s="25" customFormat="1">
      <c r="B39" s="51" t="s">
        <v>740</v>
      </c>
      <c r="C39" s="51"/>
      <c r="D39" s="71">
        <v>45664</v>
      </c>
      <c r="E39" s="37">
        <f>E33</f>
        <v>0</v>
      </c>
      <c r="F39" s="37">
        <f>F33</f>
        <v>0</v>
      </c>
      <c r="G39" s="49"/>
      <c r="H39" s="49"/>
      <c r="I39" s="37">
        <f>I33</f>
        <v>0</v>
      </c>
      <c r="J39" s="49"/>
      <c r="K39" s="49"/>
      <c r="L39" s="49"/>
      <c r="M39" s="49"/>
      <c r="N39" s="49"/>
      <c r="O39" s="49"/>
      <c r="P39" s="49"/>
      <c r="Q39" s="37">
        <f t="shared" si="1"/>
        <v>0</v>
      </c>
      <c r="R39" s="37">
        <f t="shared" si="0"/>
        <v>0</v>
      </c>
    </row>
    <row r="40" spans="2:18" s="25" customFormat="1">
      <c r="B40" s="51" t="s">
        <v>741</v>
      </c>
      <c r="C40" s="51"/>
      <c r="D40" s="71">
        <v>45665</v>
      </c>
      <c r="E40" s="37">
        <f>E33</f>
        <v>0</v>
      </c>
      <c r="F40" s="37">
        <f>F33</f>
        <v>0</v>
      </c>
      <c r="G40" s="49"/>
      <c r="H40" s="49"/>
      <c r="I40" s="37">
        <f>I33</f>
        <v>0</v>
      </c>
      <c r="J40" s="49"/>
      <c r="K40" s="49"/>
      <c r="L40" s="49"/>
      <c r="M40" s="49"/>
      <c r="N40" s="49"/>
      <c r="O40" s="49"/>
      <c r="P40" s="49"/>
      <c r="Q40" s="37">
        <f t="shared" si="1"/>
        <v>0</v>
      </c>
      <c r="R40" s="37">
        <f t="shared" si="0"/>
        <v>0</v>
      </c>
    </row>
    <row r="41" spans="2:18" s="25" customFormat="1">
      <c r="B41" s="51" t="s">
        <v>742</v>
      </c>
      <c r="C41" s="51"/>
      <c r="D41" s="71">
        <v>45666</v>
      </c>
      <c r="E41" s="37">
        <f>E33</f>
        <v>0</v>
      </c>
      <c r="F41" s="37">
        <f>F33</f>
        <v>0</v>
      </c>
      <c r="G41" s="49"/>
      <c r="H41" s="49"/>
      <c r="I41" s="37">
        <f>I33</f>
        <v>0</v>
      </c>
      <c r="J41" s="49"/>
      <c r="K41" s="49"/>
      <c r="L41" s="49"/>
      <c r="M41" s="49"/>
      <c r="N41" s="49"/>
      <c r="O41" s="49"/>
      <c r="P41" s="49"/>
      <c r="Q41" s="37">
        <f t="shared" si="1"/>
        <v>0</v>
      </c>
      <c r="R41" s="37">
        <f t="shared" si="0"/>
        <v>0</v>
      </c>
    </row>
    <row r="42" spans="2:18" s="25" customFormat="1">
      <c r="B42" s="51" t="s">
        <v>743</v>
      </c>
      <c r="C42" s="51"/>
      <c r="D42" s="71">
        <v>45667</v>
      </c>
      <c r="E42" s="37">
        <f>E33</f>
        <v>0</v>
      </c>
      <c r="F42" s="37">
        <f>F33</f>
        <v>0</v>
      </c>
      <c r="G42" s="49"/>
      <c r="H42" s="49"/>
      <c r="I42" s="37">
        <f>I33</f>
        <v>0</v>
      </c>
      <c r="J42" s="49"/>
      <c r="K42" s="49"/>
      <c r="L42" s="49"/>
      <c r="M42" s="49"/>
      <c r="N42" s="49"/>
      <c r="O42" s="49"/>
      <c r="P42" s="49"/>
      <c r="Q42" s="37">
        <f t="shared" si="1"/>
        <v>0</v>
      </c>
      <c r="R42" s="37">
        <f t="shared" si="0"/>
        <v>0</v>
      </c>
    </row>
    <row r="43" spans="2:18" s="25" customFormat="1">
      <c r="B43" s="51" t="s">
        <v>744</v>
      </c>
      <c r="C43" s="51"/>
      <c r="D43" s="71">
        <v>45668</v>
      </c>
      <c r="E43" s="37">
        <f>E33</f>
        <v>0</v>
      </c>
      <c r="F43" s="37">
        <f>F33</f>
        <v>0</v>
      </c>
      <c r="G43" s="49"/>
      <c r="H43" s="49"/>
      <c r="I43" s="37">
        <f>I33</f>
        <v>0</v>
      </c>
      <c r="J43" s="49"/>
      <c r="K43" s="49"/>
      <c r="L43" s="49"/>
      <c r="M43" s="49"/>
      <c r="N43" s="49"/>
      <c r="O43" s="49"/>
      <c r="P43" s="49"/>
      <c r="Q43" s="37">
        <f t="shared" si="1"/>
        <v>0</v>
      </c>
      <c r="R43" s="37">
        <f t="shared" si="0"/>
        <v>0</v>
      </c>
    </row>
    <row r="44" spans="2:18" s="25" customFormat="1">
      <c r="B44" s="51" t="s">
        <v>745</v>
      </c>
      <c r="C44" s="51"/>
      <c r="D44" s="71">
        <v>45669</v>
      </c>
      <c r="E44" s="37">
        <f>E33</f>
        <v>0</v>
      </c>
      <c r="F44" s="37">
        <f>F33</f>
        <v>0</v>
      </c>
      <c r="G44" s="49"/>
      <c r="H44" s="49"/>
      <c r="I44" s="37">
        <f>I33</f>
        <v>0</v>
      </c>
      <c r="J44" s="49"/>
      <c r="K44" s="49"/>
      <c r="L44" s="49"/>
      <c r="M44" s="49"/>
      <c r="N44" s="49"/>
      <c r="O44" s="49"/>
      <c r="P44" s="49"/>
      <c r="Q44" s="37">
        <f t="shared" si="1"/>
        <v>0</v>
      </c>
      <c r="R44" s="37">
        <f t="shared" si="0"/>
        <v>0</v>
      </c>
    </row>
    <row r="45" spans="2:18" s="25" customFormat="1">
      <c r="B45" s="51" t="s">
        <v>746</v>
      </c>
      <c r="C45" s="51"/>
      <c r="D45" s="71">
        <v>45670</v>
      </c>
      <c r="E45" s="37">
        <f>E33</f>
        <v>0</v>
      </c>
      <c r="F45" s="37">
        <f>F33</f>
        <v>0</v>
      </c>
      <c r="G45" s="49"/>
      <c r="H45" s="49"/>
      <c r="I45" s="37">
        <f>I33</f>
        <v>0</v>
      </c>
      <c r="J45" s="49"/>
      <c r="K45" s="49"/>
      <c r="L45" s="49"/>
      <c r="M45" s="49"/>
      <c r="N45" s="49"/>
      <c r="O45" s="49"/>
      <c r="P45" s="49"/>
      <c r="Q45" s="37">
        <f t="shared" si="1"/>
        <v>0</v>
      </c>
      <c r="R45" s="37">
        <f t="shared" si="0"/>
        <v>0</v>
      </c>
    </row>
    <row r="46" spans="2:18" s="25" customFormat="1">
      <c r="B46" s="51" t="s">
        <v>747</v>
      </c>
      <c r="C46" s="51"/>
      <c r="D46" s="71">
        <v>45671</v>
      </c>
      <c r="E46" s="37">
        <f>E33</f>
        <v>0</v>
      </c>
      <c r="F46" s="37">
        <f>F33</f>
        <v>0</v>
      </c>
      <c r="G46" s="49"/>
      <c r="H46" s="49"/>
      <c r="I46" s="37">
        <f>I33</f>
        <v>0</v>
      </c>
      <c r="J46" s="49"/>
      <c r="K46" s="49"/>
      <c r="L46" s="49"/>
      <c r="M46" s="49"/>
      <c r="N46" s="49"/>
      <c r="O46" s="49"/>
      <c r="P46" s="49"/>
      <c r="Q46" s="37">
        <f t="shared" si="1"/>
        <v>0</v>
      </c>
      <c r="R46" s="37">
        <f>Q46-F46</f>
        <v>0</v>
      </c>
    </row>
    <row r="47" spans="2:18" s="25" customFormat="1">
      <c r="B47" s="51"/>
      <c r="C47" s="51"/>
      <c r="D47" s="71">
        <v>45672</v>
      </c>
      <c r="E47" s="37">
        <f>E44</f>
        <v>0</v>
      </c>
      <c r="F47" s="37">
        <f>F44</f>
        <v>0</v>
      </c>
      <c r="G47" s="73"/>
      <c r="H47" s="73"/>
      <c r="I47" s="37">
        <f>I44</f>
        <v>0</v>
      </c>
      <c r="J47" s="73"/>
      <c r="K47" s="73"/>
      <c r="L47" s="73"/>
      <c r="M47" s="73"/>
      <c r="N47" s="73"/>
      <c r="O47" s="73"/>
      <c r="P47" s="73"/>
      <c r="Q47" s="37">
        <f t="shared" ref="Q47" si="2">SUM(G47:P47)</f>
        <v>0</v>
      </c>
      <c r="R47" s="37">
        <f>Q47-F47</f>
        <v>0</v>
      </c>
    </row>
    <row r="48" spans="2:18" s="25" customFormat="1">
      <c r="B48" s="51"/>
      <c r="C48" s="51"/>
      <c r="D48" s="40" t="s">
        <v>748</v>
      </c>
      <c r="E48" s="37">
        <f>SUM(E33:E47)</f>
        <v>0</v>
      </c>
      <c r="F48" s="37">
        <f t="shared" ref="F48:R48" si="3">SUM(F33:F47)</f>
        <v>0</v>
      </c>
      <c r="G48" s="37">
        <f t="shared" si="3"/>
        <v>0</v>
      </c>
      <c r="H48" s="37">
        <f t="shared" si="3"/>
        <v>0</v>
      </c>
      <c r="I48" s="37">
        <f t="shared" si="3"/>
        <v>0</v>
      </c>
      <c r="J48" s="37">
        <f t="shared" si="3"/>
        <v>0</v>
      </c>
      <c r="K48" s="37">
        <f t="shared" si="3"/>
        <v>0</v>
      </c>
      <c r="L48" s="37">
        <f t="shared" si="3"/>
        <v>0</v>
      </c>
      <c r="M48" s="37">
        <f t="shared" si="3"/>
        <v>0</v>
      </c>
      <c r="N48" s="37">
        <f t="shared" si="3"/>
        <v>0</v>
      </c>
      <c r="O48" s="37">
        <f t="shared" si="3"/>
        <v>0</v>
      </c>
      <c r="P48" s="37">
        <f t="shared" si="3"/>
        <v>0</v>
      </c>
      <c r="Q48" s="37">
        <f t="shared" si="3"/>
        <v>0</v>
      </c>
      <c r="R48" s="37">
        <f t="shared" si="3"/>
        <v>0</v>
      </c>
    </row>
    <row r="49" spans="1:20" s="25" customFormat="1">
      <c r="B49" s="51"/>
      <c r="C49" s="51"/>
      <c r="D49" s="39" t="s">
        <v>749</v>
      </c>
      <c r="E49" s="37">
        <f t="shared" ref="E49:R49" si="4">ROUND(AVERAGE(E33:E47),0)</f>
        <v>0</v>
      </c>
      <c r="F49" s="37">
        <f t="shared" si="4"/>
        <v>0</v>
      </c>
      <c r="G49" s="37" t="e">
        <f t="shared" si="4"/>
        <v>#DIV/0!</v>
      </c>
      <c r="H49" s="37" t="e">
        <f t="shared" si="4"/>
        <v>#DIV/0!</v>
      </c>
      <c r="I49" s="37">
        <f t="shared" si="4"/>
        <v>0</v>
      </c>
      <c r="J49" s="37" t="e">
        <f t="shared" si="4"/>
        <v>#DIV/0!</v>
      </c>
      <c r="K49" s="37" t="e">
        <f t="shared" si="4"/>
        <v>#DIV/0!</v>
      </c>
      <c r="L49" s="37" t="e">
        <f t="shared" si="4"/>
        <v>#DIV/0!</v>
      </c>
      <c r="M49" s="37" t="e">
        <f t="shared" si="4"/>
        <v>#DIV/0!</v>
      </c>
      <c r="N49" s="37" t="e">
        <f t="shared" si="4"/>
        <v>#DIV/0!</v>
      </c>
      <c r="O49" s="37" t="e">
        <f t="shared" si="4"/>
        <v>#DIV/0!</v>
      </c>
      <c r="P49" s="37" t="e">
        <f t="shared" si="4"/>
        <v>#DIV/0!</v>
      </c>
      <c r="Q49" s="37">
        <f t="shared" si="4"/>
        <v>0</v>
      </c>
      <c r="R49" s="37">
        <f t="shared" si="4"/>
        <v>0</v>
      </c>
    </row>
    <row r="50" spans="1:20" s="25" customFormat="1">
      <c r="B50" s="51"/>
      <c r="C50" s="51" t="s">
        <v>580</v>
      </c>
    </row>
    <row r="51" spans="1:20" s="25" customFormat="1">
      <c r="B51" s="51"/>
      <c r="C51" s="51" t="s">
        <v>598</v>
      </c>
      <c r="T51" s="51" t="s">
        <v>599</v>
      </c>
    </row>
    <row r="52" spans="1:20" s="25" customFormat="1">
      <c r="B52" s="51"/>
      <c r="C52" s="51"/>
    </row>
    <row r="53" spans="1:20" s="25" customFormat="1">
      <c r="B53" s="51"/>
      <c r="C53" s="51" t="s">
        <v>750</v>
      </c>
    </row>
    <row r="54" spans="1:20" s="25" customFormat="1">
      <c r="B54" s="51"/>
      <c r="C54" s="51"/>
    </row>
    <row r="55" spans="1:20" s="25" customFormat="1" hidden="1">
      <c r="B55" s="51"/>
      <c r="C55" s="51"/>
    </row>
    <row r="56" spans="1:20" s="25" customFormat="1" hidden="1">
      <c r="B56" s="51"/>
      <c r="C56" s="51" t="s">
        <v>578</v>
      </c>
      <c r="D56" s="105" t="s">
        <v>579</v>
      </c>
      <c r="E56" s="105"/>
      <c r="F56" s="105"/>
      <c r="I56" s="25" t="s">
        <v>580</v>
      </c>
      <c r="J56" s="25" t="s">
        <v>581</v>
      </c>
    </row>
    <row r="57" spans="1:20" s="25" customFormat="1" hidden="1">
      <c r="B57" s="51"/>
      <c r="C57" s="55" t="s">
        <v>614</v>
      </c>
      <c r="D57" s="107" t="s">
        <v>26</v>
      </c>
      <c r="E57" s="107"/>
      <c r="F57" s="108"/>
      <c r="G57" s="87" t="str">
        <f>StartUp!G14</f>
        <v>01-Jan-2025</v>
      </c>
      <c r="H57" s="109"/>
    </row>
    <row r="58" spans="1:20" s="25" customFormat="1" hidden="1">
      <c r="B58" s="51"/>
      <c r="C58" s="55" t="s">
        <v>615</v>
      </c>
      <c r="D58" s="107" t="s">
        <v>30</v>
      </c>
      <c r="E58" s="107"/>
      <c r="F58" s="108"/>
      <c r="G58" s="87" t="str">
        <f>StartUp!G15</f>
        <v>15-Jan-2025</v>
      </c>
      <c r="H58" s="88"/>
    </row>
    <row r="59" spans="1:20" s="25" customFormat="1" hidden="1">
      <c r="B59" s="51"/>
      <c r="C59" s="51" t="s">
        <v>580</v>
      </c>
      <c r="D59" s="106"/>
      <c r="E59" s="106"/>
      <c r="F59" s="106"/>
    </row>
    <row r="60" spans="1:20" s="25" customFormat="1" ht="15" customHeight="1">
      <c r="A60" s="51" t="s">
        <v>710</v>
      </c>
      <c r="B60" s="51"/>
      <c r="C60" s="51"/>
      <c r="D60" s="93" t="s">
        <v>711</v>
      </c>
      <c r="E60" s="94"/>
      <c r="F60" s="95"/>
      <c r="G60" s="79" t="s">
        <v>751</v>
      </c>
      <c r="H60" s="81"/>
    </row>
    <row r="61" spans="1:20" s="25" customFormat="1" ht="15" customHeight="1">
      <c r="B61" s="51"/>
      <c r="C61" s="51" t="s">
        <v>580</v>
      </c>
      <c r="D61" s="93" t="s">
        <v>713</v>
      </c>
      <c r="E61" s="94"/>
      <c r="F61" s="95"/>
      <c r="G61" s="79" t="str">
        <f>StartUp!G17</f>
        <v>31-Jan-2025</v>
      </c>
      <c r="H61" s="81"/>
    </row>
    <row r="62" spans="1:20" s="25" customFormat="1">
      <c r="B62" s="51"/>
      <c r="C62" s="56" t="s">
        <v>598</v>
      </c>
      <c r="J62" s="51" t="s">
        <v>599</v>
      </c>
      <c r="K62" s="51"/>
    </row>
    <row r="63" spans="1:20" s="25" customFormat="1">
      <c r="B63" s="51"/>
      <c r="C63" s="51"/>
    </row>
    <row r="64" spans="1:20" s="25" customFormat="1">
      <c r="B64" s="51"/>
      <c r="C64" s="51"/>
    </row>
    <row r="65" spans="2:20" s="25" customFormat="1">
      <c r="B65" s="51"/>
      <c r="C65" s="51"/>
    </row>
    <row r="66" spans="2:20" s="25" customFormat="1" hidden="1">
      <c r="B66" s="51"/>
      <c r="C66" s="51"/>
      <c r="Q66" s="110" t="s">
        <v>752</v>
      </c>
      <c r="R66" s="111"/>
    </row>
    <row r="67" spans="2:20" s="25" customFormat="1" hidden="1">
      <c r="B67" s="51"/>
      <c r="C67" s="51" t="s">
        <v>753</v>
      </c>
    </row>
    <row r="68" spans="2:20" s="25" customFormat="1" hidden="1">
      <c r="B68" s="51"/>
      <c r="C68" s="51"/>
      <c r="D68" s="25" t="s">
        <v>620</v>
      </c>
      <c r="E68" s="25" t="s">
        <v>661</v>
      </c>
      <c r="F68" s="25" t="s">
        <v>671</v>
      </c>
      <c r="G68" s="25" t="s">
        <v>715</v>
      </c>
      <c r="H68" s="25" t="s">
        <v>716</v>
      </c>
      <c r="I68" s="25" t="s">
        <v>442</v>
      </c>
      <c r="J68" s="25" t="s">
        <v>638</v>
      </c>
      <c r="L68" s="25" t="s">
        <v>659</v>
      </c>
      <c r="M68" s="25" t="s">
        <v>677</v>
      </c>
      <c r="N68" s="25" t="s">
        <v>684</v>
      </c>
      <c r="O68" s="25" t="s">
        <v>686</v>
      </c>
      <c r="P68" s="25" t="s">
        <v>690</v>
      </c>
      <c r="Q68" s="25" t="s">
        <v>717</v>
      </c>
      <c r="R68" s="25" t="s">
        <v>696</v>
      </c>
    </row>
    <row r="69" spans="2:20" s="25" customFormat="1" hidden="1">
      <c r="B69" s="51"/>
      <c r="C69" s="51"/>
    </row>
    <row r="70" spans="2:20" s="25" customFormat="1" hidden="1">
      <c r="B70" s="51"/>
      <c r="C70" s="51" t="s">
        <v>578</v>
      </c>
      <c r="D70"/>
      <c r="S70" s="25" t="s">
        <v>580</v>
      </c>
      <c r="T70" s="25" t="s">
        <v>581</v>
      </c>
    </row>
    <row r="71" spans="2:20" s="25" customFormat="1" hidden="1">
      <c r="B71" s="51"/>
      <c r="C71" s="55" t="s">
        <v>614</v>
      </c>
      <c r="D71" s="45" t="str">
        <f>StartUp!G14</f>
        <v>01-Jan-2025</v>
      </c>
      <c r="E71" s="44" t="str">
        <f>TEXT(DATE(YEAR(StartUp!G14),MONTH(StartUp!G14),DAY(StartUp!G14)-28),"dd-MMM-yyyy")</f>
        <v>04-Dec-2024</v>
      </c>
      <c r="F71" s="45" t="str">
        <f>StartUp!G14</f>
        <v>01-Jan-2025</v>
      </c>
      <c r="G71" s="45" t="str">
        <f>StartUp!G14</f>
        <v>01-Jan-2025</v>
      </c>
      <c r="H71" s="45" t="str">
        <f>StartUp!G14</f>
        <v>01-Jan-2025</v>
      </c>
      <c r="I71" s="45" t="str">
        <f>StartUp!G14</f>
        <v>01-Jan-2025</v>
      </c>
      <c r="J71" s="45" t="str">
        <f>StartUp!G14</f>
        <v>01-Jan-2025</v>
      </c>
      <c r="K71" s="45"/>
      <c r="L71" s="45" t="str">
        <f>StartUp!G14</f>
        <v>01-Jan-2025</v>
      </c>
      <c r="M71" s="45" t="str">
        <f>StartUp!G14</f>
        <v>01-Jan-2025</v>
      </c>
      <c r="N71" s="45" t="str">
        <f>StartUp!G14</f>
        <v>01-Jan-2025</v>
      </c>
      <c r="O71" s="45" t="str">
        <f>StartUp!G14</f>
        <v>01-Jan-2025</v>
      </c>
      <c r="P71" s="45" t="str">
        <f>StartUp!G14</f>
        <v>01-Jan-2025</v>
      </c>
      <c r="Q71" s="45" t="str">
        <f>StartUp!G14</f>
        <v>01-Jan-2025</v>
      </c>
      <c r="R71" s="45" t="str">
        <f>StartUp!G14</f>
        <v>01-Jan-2025</v>
      </c>
    </row>
    <row r="72" spans="2:20" s="25" customFormat="1" hidden="1">
      <c r="B72" s="51"/>
      <c r="C72" s="55" t="s">
        <v>615</v>
      </c>
      <c r="D72" s="45" t="str">
        <f>StartUp!G15</f>
        <v>15-Jan-2025</v>
      </c>
      <c r="E72" s="44" t="str">
        <f>TEXT(DATE(YEAR(StartUp!G15),MONTH(StartUp!G15),DAY(StartUp!G15)-28),"dd-MMM-yyyy")</f>
        <v>18-Dec-2024</v>
      </c>
      <c r="F72" s="45" t="str">
        <f>StartUp!G15</f>
        <v>15-Jan-2025</v>
      </c>
      <c r="G72" s="45" t="str">
        <f>StartUp!G15</f>
        <v>15-Jan-2025</v>
      </c>
      <c r="H72" s="45" t="str">
        <f>StartUp!G15</f>
        <v>15-Jan-2025</v>
      </c>
      <c r="I72" s="45" t="str">
        <f>StartUp!G15</f>
        <v>15-Jan-2025</v>
      </c>
      <c r="J72" s="45" t="str">
        <f>StartUp!G15</f>
        <v>15-Jan-2025</v>
      </c>
      <c r="K72" s="45"/>
      <c r="L72" s="45" t="str">
        <f>StartUp!G15</f>
        <v>15-Jan-2025</v>
      </c>
      <c r="M72" s="45" t="str">
        <f>StartUp!G15</f>
        <v>15-Jan-2025</v>
      </c>
      <c r="N72" s="45" t="str">
        <f>StartUp!G15</f>
        <v>15-Jan-2025</v>
      </c>
      <c r="O72" s="45" t="str">
        <f>StartUp!G15</f>
        <v>15-Jan-2025</v>
      </c>
      <c r="P72" s="45" t="str">
        <f>StartUp!G15</f>
        <v>15-Jan-2025</v>
      </c>
      <c r="Q72" s="45" t="str">
        <f>StartUp!G15</f>
        <v>15-Jan-2025</v>
      </c>
      <c r="R72" s="45" t="str">
        <f>StartUp!G15</f>
        <v>15-Jan-2025</v>
      </c>
    </row>
    <row r="73" spans="2:20" s="25" customFormat="1" ht="23.25" customHeight="1">
      <c r="B73" s="51"/>
      <c r="C73" s="9" t="s">
        <v>579</v>
      </c>
      <c r="D73" s="103" t="s">
        <v>718</v>
      </c>
      <c r="E73" s="103" t="s">
        <v>719</v>
      </c>
      <c r="F73" s="103" t="s">
        <v>720</v>
      </c>
      <c r="G73" s="112" t="s">
        <v>721</v>
      </c>
      <c r="H73" s="113"/>
      <c r="I73" s="113"/>
      <c r="J73" s="113"/>
      <c r="K73" s="114"/>
      <c r="L73" s="103" t="s">
        <v>722</v>
      </c>
      <c r="M73" s="103" t="s">
        <v>723</v>
      </c>
      <c r="N73" s="103" t="s">
        <v>724</v>
      </c>
      <c r="O73" s="103" t="s">
        <v>725</v>
      </c>
      <c r="P73" s="103" t="s">
        <v>726</v>
      </c>
      <c r="Q73" s="103" t="s">
        <v>727</v>
      </c>
      <c r="R73" s="103" t="s">
        <v>728</v>
      </c>
    </row>
    <row r="74" spans="2:20" s="25" customFormat="1" ht="75">
      <c r="B74" s="51"/>
      <c r="C74" s="9" t="s">
        <v>579</v>
      </c>
      <c r="D74" s="104"/>
      <c r="E74" s="104"/>
      <c r="F74" s="104"/>
      <c r="G74" s="39" t="s">
        <v>729</v>
      </c>
      <c r="H74" s="39" t="s">
        <v>730</v>
      </c>
      <c r="I74" s="39" t="s">
        <v>731</v>
      </c>
      <c r="J74" s="39" t="s">
        <v>732</v>
      </c>
      <c r="K74" s="39" t="s">
        <v>733</v>
      </c>
      <c r="L74" s="104"/>
      <c r="M74" s="104"/>
      <c r="N74" s="104"/>
      <c r="O74" s="104"/>
      <c r="P74" s="104"/>
      <c r="Q74" s="104"/>
      <c r="R74" s="104"/>
    </row>
    <row r="75" spans="2:20" s="25" customFormat="1" ht="15" hidden="1" customHeight="1">
      <c r="B75" s="51"/>
      <c r="C75" s="51" t="s">
        <v>580</v>
      </c>
      <c r="D75" s="9"/>
      <c r="E75" s="32"/>
      <c r="F75" s="32"/>
      <c r="G75" s="33"/>
      <c r="H75" s="32"/>
      <c r="I75" s="32"/>
      <c r="J75" s="33"/>
      <c r="K75" s="33"/>
      <c r="L75" s="32"/>
      <c r="M75" s="32"/>
      <c r="N75" s="34"/>
      <c r="O75" s="34"/>
      <c r="P75" s="34"/>
      <c r="Q75" s="34"/>
      <c r="R75" s="34"/>
    </row>
    <row r="76" spans="2:20" s="25" customFormat="1">
      <c r="B76" s="51" t="s">
        <v>734</v>
      </c>
      <c r="C76" s="51"/>
      <c r="D76" s="71">
        <v>45673</v>
      </c>
      <c r="E76" s="49"/>
      <c r="F76" s="37">
        <f>E76*'Form VIII Main'!F19</f>
        <v>0</v>
      </c>
      <c r="G76" s="49"/>
      <c r="H76" s="49"/>
      <c r="I76" s="49"/>
      <c r="J76" s="49"/>
      <c r="K76" s="49"/>
      <c r="L76" s="49"/>
      <c r="M76" s="49"/>
      <c r="N76" s="49"/>
      <c r="O76" s="49"/>
      <c r="P76" s="49"/>
      <c r="Q76" s="37">
        <f t="shared" ref="Q76:Q89" si="5">SUM(G76:P76)</f>
        <v>0</v>
      </c>
      <c r="R76" s="37">
        <f t="shared" ref="R76:R89" si="6">Q76-F76</f>
        <v>0</v>
      </c>
    </row>
    <row r="77" spans="2:20" s="25" customFormat="1">
      <c r="B77" s="51" t="s">
        <v>735</v>
      </c>
      <c r="C77" s="51"/>
      <c r="D77" s="71">
        <v>45674</v>
      </c>
      <c r="E77" s="37">
        <f t="shared" ref="E77:E89" si="7">E76</f>
        <v>0</v>
      </c>
      <c r="F77" s="37">
        <f>F76</f>
        <v>0</v>
      </c>
      <c r="G77" s="49"/>
      <c r="H77" s="49"/>
      <c r="I77" s="37">
        <f t="shared" ref="I77:I89" si="8">I76</f>
        <v>0</v>
      </c>
      <c r="J77" s="49"/>
      <c r="K77" s="49"/>
      <c r="L77" s="49"/>
      <c r="M77" s="49"/>
      <c r="N77" s="49"/>
      <c r="O77" s="49"/>
      <c r="P77" s="49"/>
      <c r="Q77" s="37">
        <f t="shared" si="5"/>
        <v>0</v>
      </c>
      <c r="R77" s="37">
        <f t="shared" si="6"/>
        <v>0</v>
      </c>
    </row>
    <row r="78" spans="2:20" s="25" customFormat="1">
      <c r="B78" s="51" t="s">
        <v>736</v>
      </c>
      <c r="C78" s="51"/>
      <c r="D78" s="71">
        <v>45675</v>
      </c>
      <c r="E78" s="37">
        <f t="shared" si="7"/>
        <v>0</v>
      </c>
      <c r="F78" s="37">
        <f>F76</f>
        <v>0</v>
      </c>
      <c r="G78" s="49"/>
      <c r="H78" s="49"/>
      <c r="I78" s="37">
        <f t="shared" si="8"/>
        <v>0</v>
      </c>
      <c r="J78" s="49"/>
      <c r="K78" s="49"/>
      <c r="L78" s="49"/>
      <c r="M78" s="49"/>
      <c r="N78" s="49"/>
      <c r="O78" s="49"/>
      <c r="P78" s="49"/>
      <c r="Q78" s="37">
        <f t="shared" si="5"/>
        <v>0</v>
      </c>
      <c r="R78" s="37">
        <f t="shared" si="6"/>
        <v>0</v>
      </c>
    </row>
    <row r="79" spans="2:20" s="25" customFormat="1">
      <c r="B79" s="51" t="s">
        <v>737</v>
      </c>
      <c r="C79" s="51"/>
      <c r="D79" s="71">
        <v>45676</v>
      </c>
      <c r="E79" s="37">
        <f t="shared" si="7"/>
        <v>0</v>
      </c>
      <c r="F79" s="37">
        <f>F76</f>
        <v>0</v>
      </c>
      <c r="G79" s="49"/>
      <c r="H79" s="49"/>
      <c r="I79" s="37">
        <f t="shared" si="8"/>
        <v>0</v>
      </c>
      <c r="J79" s="49"/>
      <c r="K79" s="49"/>
      <c r="L79" s="49"/>
      <c r="M79" s="49"/>
      <c r="N79" s="49"/>
      <c r="O79" s="49"/>
      <c r="P79" s="49"/>
      <c r="Q79" s="37">
        <f t="shared" si="5"/>
        <v>0</v>
      </c>
      <c r="R79" s="37">
        <f t="shared" si="6"/>
        <v>0</v>
      </c>
    </row>
    <row r="80" spans="2:20" s="25" customFormat="1">
      <c r="B80" s="51" t="s">
        <v>738</v>
      </c>
      <c r="C80" s="51"/>
      <c r="D80" s="71">
        <v>45677</v>
      </c>
      <c r="E80" s="37">
        <f t="shared" si="7"/>
        <v>0</v>
      </c>
      <c r="F80" s="37">
        <f>F76</f>
        <v>0</v>
      </c>
      <c r="G80" s="49"/>
      <c r="H80" s="49"/>
      <c r="I80" s="37">
        <f t="shared" si="8"/>
        <v>0</v>
      </c>
      <c r="J80" s="49"/>
      <c r="K80" s="49"/>
      <c r="L80" s="49"/>
      <c r="M80" s="49"/>
      <c r="N80" s="49"/>
      <c r="O80" s="49"/>
      <c r="P80" s="49"/>
      <c r="Q80" s="37">
        <f t="shared" si="5"/>
        <v>0</v>
      </c>
      <c r="R80" s="37">
        <f t="shared" si="6"/>
        <v>0</v>
      </c>
    </row>
    <row r="81" spans="2:20" s="25" customFormat="1">
      <c r="B81" s="51" t="s">
        <v>739</v>
      </c>
      <c r="C81" s="51"/>
      <c r="D81" s="71">
        <v>45678</v>
      </c>
      <c r="E81" s="37">
        <f t="shared" si="7"/>
        <v>0</v>
      </c>
      <c r="F81" s="37">
        <f>F76</f>
        <v>0</v>
      </c>
      <c r="G81" s="49"/>
      <c r="H81" s="49"/>
      <c r="I81" s="37">
        <f t="shared" si="8"/>
        <v>0</v>
      </c>
      <c r="J81" s="49"/>
      <c r="K81" s="49"/>
      <c r="L81" s="49"/>
      <c r="M81" s="49"/>
      <c r="N81" s="49"/>
      <c r="O81" s="49"/>
      <c r="P81" s="49"/>
      <c r="Q81" s="37">
        <f t="shared" si="5"/>
        <v>0</v>
      </c>
      <c r="R81" s="37">
        <f t="shared" si="6"/>
        <v>0</v>
      </c>
    </row>
    <row r="82" spans="2:20" s="25" customFormat="1">
      <c r="B82" s="51" t="s">
        <v>740</v>
      </c>
      <c r="C82" s="51"/>
      <c r="D82" s="71">
        <v>45679</v>
      </c>
      <c r="E82" s="37">
        <f t="shared" si="7"/>
        <v>0</v>
      </c>
      <c r="F82" s="37">
        <f>F76</f>
        <v>0</v>
      </c>
      <c r="G82" s="49"/>
      <c r="H82" s="49"/>
      <c r="I82" s="37">
        <f t="shared" si="8"/>
        <v>0</v>
      </c>
      <c r="J82" s="49"/>
      <c r="K82" s="49"/>
      <c r="L82" s="49"/>
      <c r="M82" s="49"/>
      <c r="N82" s="49"/>
      <c r="O82" s="49"/>
      <c r="P82" s="49"/>
      <c r="Q82" s="37">
        <f t="shared" si="5"/>
        <v>0</v>
      </c>
      <c r="R82" s="37">
        <f t="shared" si="6"/>
        <v>0</v>
      </c>
    </row>
    <row r="83" spans="2:20" s="25" customFormat="1">
      <c r="B83" s="51" t="s">
        <v>741</v>
      </c>
      <c r="C83" s="51"/>
      <c r="D83" s="71">
        <v>45680</v>
      </c>
      <c r="E83" s="37">
        <f t="shared" si="7"/>
        <v>0</v>
      </c>
      <c r="F83" s="37">
        <f>F76</f>
        <v>0</v>
      </c>
      <c r="G83" s="49"/>
      <c r="H83" s="49"/>
      <c r="I83" s="37">
        <f t="shared" si="8"/>
        <v>0</v>
      </c>
      <c r="J83" s="49"/>
      <c r="K83" s="49"/>
      <c r="L83" s="49"/>
      <c r="M83" s="49"/>
      <c r="N83" s="49"/>
      <c r="O83" s="49"/>
      <c r="P83" s="49"/>
      <c r="Q83" s="37">
        <f t="shared" si="5"/>
        <v>0</v>
      </c>
      <c r="R83" s="37">
        <f t="shared" si="6"/>
        <v>0</v>
      </c>
    </row>
    <row r="84" spans="2:20" s="25" customFormat="1">
      <c r="B84" s="51" t="s">
        <v>742</v>
      </c>
      <c r="C84" s="51"/>
      <c r="D84" s="71">
        <v>45681</v>
      </c>
      <c r="E84" s="37">
        <f t="shared" si="7"/>
        <v>0</v>
      </c>
      <c r="F84" s="37">
        <f>F76</f>
        <v>0</v>
      </c>
      <c r="G84" s="49"/>
      <c r="H84" s="49"/>
      <c r="I84" s="37">
        <f t="shared" si="8"/>
        <v>0</v>
      </c>
      <c r="J84" s="49"/>
      <c r="K84" s="49"/>
      <c r="L84" s="49"/>
      <c r="M84" s="49"/>
      <c r="N84" s="49"/>
      <c r="O84" s="49"/>
      <c r="P84" s="49"/>
      <c r="Q84" s="37">
        <f t="shared" si="5"/>
        <v>0</v>
      </c>
      <c r="R84" s="37">
        <f t="shared" si="6"/>
        <v>0</v>
      </c>
    </row>
    <row r="85" spans="2:20" s="25" customFormat="1">
      <c r="B85" s="51" t="s">
        <v>743</v>
      </c>
      <c r="C85" s="51"/>
      <c r="D85" s="71">
        <v>45682</v>
      </c>
      <c r="E85" s="37">
        <f t="shared" si="7"/>
        <v>0</v>
      </c>
      <c r="F85" s="37">
        <f>F76</f>
        <v>0</v>
      </c>
      <c r="G85" s="49"/>
      <c r="H85" s="49"/>
      <c r="I85" s="37">
        <f t="shared" si="8"/>
        <v>0</v>
      </c>
      <c r="J85" s="49"/>
      <c r="K85" s="49"/>
      <c r="L85" s="49"/>
      <c r="M85" s="49"/>
      <c r="N85" s="49"/>
      <c r="O85" s="49"/>
      <c r="P85" s="49"/>
      <c r="Q85" s="37">
        <f t="shared" si="5"/>
        <v>0</v>
      </c>
      <c r="R85" s="37">
        <f t="shared" si="6"/>
        <v>0</v>
      </c>
    </row>
    <row r="86" spans="2:20" s="25" customFormat="1">
      <c r="B86" s="51" t="s">
        <v>744</v>
      </c>
      <c r="C86" s="51"/>
      <c r="D86" s="71">
        <v>45683</v>
      </c>
      <c r="E86" s="37">
        <f t="shared" si="7"/>
        <v>0</v>
      </c>
      <c r="F86" s="37">
        <f>F76</f>
        <v>0</v>
      </c>
      <c r="G86" s="49"/>
      <c r="H86" s="49"/>
      <c r="I86" s="37">
        <f t="shared" si="8"/>
        <v>0</v>
      </c>
      <c r="J86" s="49"/>
      <c r="K86" s="49"/>
      <c r="L86" s="49"/>
      <c r="M86" s="49"/>
      <c r="N86" s="49"/>
      <c r="O86" s="49"/>
      <c r="P86" s="49"/>
      <c r="Q86" s="37">
        <f t="shared" si="5"/>
        <v>0</v>
      </c>
      <c r="R86" s="37">
        <f t="shared" si="6"/>
        <v>0</v>
      </c>
    </row>
    <row r="87" spans="2:20" s="25" customFormat="1">
      <c r="B87" s="51" t="s">
        <v>745</v>
      </c>
      <c r="C87" s="51"/>
      <c r="D87" s="71">
        <v>45684</v>
      </c>
      <c r="E87" s="37">
        <f t="shared" si="7"/>
        <v>0</v>
      </c>
      <c r="F87" s="37">
        <f>F76</f>
        <v>0</v>
      </c>
      <c r="G87" s="49"/>
      <c r="H87" s="49"/>
      <c r="I87" s="37">
        <f t="shared" si="8"/>
        <v>0</v>
      </c>
      <c r="J87" s="49"/>
      <c r="K87" s="49"/>
      <c r="L87" s="49"/>
      <c r="M87" s="49"/>
      <c r="N87" s="49"/>
      <c r="O87" s="49"/>
      <c r="P87" s="49"/>
      <c r="Q87" s="37">
        <f t="shared" si="5"/>
        <v>0</v>
      </c>
      <c r="R87" s="37">
        <f t="shared" si="6"/>
        <v>0</v>
      </c>
    </row>
    <row r="88" spans="2:20" s="25" customFormat="1">
      <c r="B88" s="51" t="s">
        <v>746</v>
      </c>
      <c r="C88" s="51"/>
      <c r="D88" s="71">
        <v>45685</v>
      </c>
      <c r="E88" s="37">
        <f t="shared" si="7"/>
        <v>0</v>
      </c>
      <c r="F88" s="37">
        <f>F76</f>
        <v>0</v>
      </c>
      <c r="G88" s="49"/>
      <c r="H88" s="49"/>
      <c r="I88" s="37">
        <f t="shared" si="8"/>
        <v>0</v>
      </c>
      <c r="J88" s="49"/>
      <c r="K88" s="49"/>
      <c r="L88" s="49"/>
      <c r="M88" s="49"/>
      <c r="N88" s="49"/>
      <c r="O88" s="49"/>
      <c r="P88" s="49"/>
      <c r="Q88" s="37">
        <f t="shared" si="5"/>
        <v>0</v>
      </c>
      <c r="R88" s="37">
        <f t="shared" si="6"/>
        <v>0</v>
      </c>
    </row>
    <row r="89" spans="2:20" s="25" customFormat="1">
      <c r="B89" s="51" t="s">
        <v>747</v>
      </c>
      <c r="C89" s="51"/>
      <c r="D89" s="71">
        <v>45686</v>
      </c>
      <c r="E89" s="37">
        <f t="shared" si="7"/>
        <v>0</v>
      </c>
      <c r="F89" s="37">
        <f>F76</f>
        <v>0</v>
      </c>
      <c r="G89" s="49"/>
      <c r="H89" s="49"/>
      <c r="I89" s="37">
        <f t="shared" si="8"/>
        <v>0</v>
      </c>
      <c r="J89" s="49"/>
      <c r="K89" s="49"/>
      <c r="L89" s="49"/>
      <c r="M89" s="49"/>
      <c r="N89" s="49"/>
      <c r="O89" s="49"/>
      <c r="P89" s="49"/>
      <c r="Q89" s="37">
        <f t="shared" si="5"/>
        <v>0</v>
      </c>
      <c r="R89" s="37">
        <f t="shared" si="6"/>
        <v>0</v>
      </c>
    </row>
    <row r="90" spans="2:20" s="25" customFormat="1" ht="14.25" customHeight="1">
      <c r="B90" s="51"/>
      <c r="C90" s="9"/>
      <c r="D90" s="71">
        <v>45687</v>
      </c>
      <c r="E90" s="37">
        <f>E89</f>
        <v>0</v>
      </c>
      <c r="F90" s="37">
        <f>F87</f>
        <v>0</v>
      </c>
      <c r="G90" s="49"/>
      <c r="H90" s="49"/>
      <c r="I90" s="37">
        <f>I89</f>
        <v>0</v>
      </c>
      <c r="J90" s="49"/>
      <c r="K90" s="49"/>
      <c r="L90" s="49"/>
      <c r="M90" s="49"/>
      <c r="N90" s="49"/>
      <c r="O90" s="49"/>
      <c r="P90" s="49"/>
      <c r="Q90" s="37">
        <f t="shared" ref="Q90:Q91" si="9">SUM(G90:P90)</f>
        <v>0</v>
      </c>
      <c r="R90" s="37">
        <f t="shared" ref="R90:R91" si="10">Q90-F90</f>
        <v>0</v>
      </c>
    </row>
    <row r="91" spans="2:20" s="25" customFormat="1" ht="14.25" customHeight="1">
      <c r="B91" s="51"/>
      <c r="C91" s="9"/>
      <c r="D91" s="71">
        <v>45688</v>
      </c>
      <c r="E91" s="37">
        <f t="shared" ref="E91" si="11">E90</f>
        <v>0</v>
      </c>
      <c r="F91" s="37">
        <f>F88</f>
        <v>0</v>
      </c>
      <c r="G91" s="49"/>
      <c r="H91" s="49"/>
      <c r="I91" s="37">
        <f t="shared" ref="I91" si="12">I90</f>
        <v>0</v>
      </c>
      <c r="J91" s="49"/>
      <c r="K91" s="49"/>
      <c r="L91" s="49"/>
      <c r="M91" s="49"/>
      <c r="N91" s="49"/>
      <c r="O91" s="49"/>
      <c r="P91" s="49"/>
      <c r="Q91" s="37">
        <f t="shared" si="9"/>
        <v>0</v>
      </c>
      <c r="R91" s="37">
        <f t="shared" si="10"/>
        <v>0</v>
      </c>
    </row>
    <row r="92" spans="2:20" s="25" customFormat="1">
      <c r="B92" s="51"/>
      <c r="C92" s="51"/>
      <c r="D92" s="40" t="s">
        <v>748</v>
      </c>
      <c r="E92" s="37">
        <f>SUM(E76:E91)</f>
        <v>0</v>
      </c>
      <c r="F92" s="37">
        <f t="shared" ref="F92:R92" si="13">SUM(F76:F91)</f>
        <v>0</v>
      </c>
      <c r="G92" s="37">
        <f t="shared" si="13"/>
        <v>0</v>
      </c>
      <c r="H92" s="37">
        <f t="shared" si="13"/>
        <v>0</v>
      </c>
      <c r="I92" s="37">
        <f t="shared" si="13"/>
        <v>0</v>
      </c>
      <c r="J92" s="37">
        <f t="shared" si="13"/>
        <v>0</v>
      </c>
      <c r="K92" s="37">
        <f t="shared" si="13"/>
        <v>0</v>
      </c>
      <c r="L92" s="37">
        <f t="shared" si="13"/>
        <v>0</v>
      </c>
      <c r="M92" s="37">
        <f t="shared" si="13"/>
        <v>0</v>
      </c>
      <c r="N92" s="37">
        <f t="shared" si="13"/>
        <v>0</v>
      </c>
      <c r="O92" s="37">
        <f t="shared" si="13"/>
        <v>0</v>
      </c>
      <c r="P92" s="37">
        <f t="shared" si="13"/>
        <v>0</v>
      </c>
      <c r="Q92" s="37">
        <f t="shared" si="13"/>
        <v>0</v>
      </c>
      <c r="R92" s="37">
        <f t="shared" si="13"/>
        <v>0</v>
      </c>
    </row>
    <row r="93" spans="2:20">
      <c r="B93" s="9"/>
      <c r="C93" s="9"/>
      <c r="D93" s="39" t="s">
        <v>749</v>
      </c>
      <c r="E93" s="37">
        <f t="shared" ref="E93:J93" si="14">ROUND(AVERAGE(E76:E91),0)</f>
        <v>0</v>
      </c>
      <c r="F93" s="37">
        <f t="shared" si="14"/>
        <v>0</v>
      </c>
      <c r="G93" s="37" t="e">
        <f t="shared" si="14"/>
        <v>#DIV/0!</v>
      </c>
      <c r="H93" s="37" t="e">
        <f t="shared" si="14"/>
        <v>#DIV/0!</v>
      </c>
      <c r="I93" s="37">
        <f t="shared" si="14"/>
        <v>0</v>
      </c>
      <c r="J93" s="37" t="e">
        <f t="shared" si="14"/>
        <v>#DIV/0!</v>
      </c>
      <c r="K93" s="37" t="e">
        <f t="shared" ref="K93" si="15">ROUND(AVERAGE(K76:K91),0)</f>
        <v>#DIV/0!</v>
      </c>
      <c r="L93" s="37" t="e">
        <f t="shared" ref="L93:R93" si="16">ROUND(AVERAGE(L76:L91),0)</f>
        <v>#DIV/0!</v>
      </c>
      <c r="M93" s="37" t="e">
        <f t="shared" si="16"/>
        <v>#DIV/0!</v>
      </c>
      <c r="N93" s="37" t="e">
        <f t="shared" si="16"/>
        <v>#DIV/0!</v>
      </c>
      <c r="O93" s="37" t="e">
        <f t="shared" si="16"/>
        <v>#DIV/0!</v>
      </c>
      <c r="P93" s="37" t="e">
        <f t="shared" si="16"/>
        <v>#DIV/0!</v>
      </c>
      <c r="Q93" s="37">
        <f t="shared" si="16"/>
        <v>0</v>
      </c>
      <c r="R93" s="37">
        <f t="shared" si="16"/>
        <v>0</v>
      </c>
    </row>
    <row r="94" spans="2:20">
      <c r="B94" s="9"/>
      <c r="C94" s="9" t="s">
        <v>580</v>
      </c>
    </row>
    <row r="95" spans="2:20">
      <c r="B95" s="9"/>
      <c r="C95" s="9" t="s">
        <v>598</v>
      </c>
      <c r="T95" s="9" t="s">
        <v>599</v>
      </c>
    </row>
    <row r="96" spans="2:20">
      <c r="B96" s="9"/>
      <c r="C96" s="9"/>
    </row>
    <row r="97" spans="1:11">
      <c r="B97" s="9"/>
      <c r="C97" s="9"/>
    </row>
    <row r="98" spans="1:11" hidden="1">
      <c r="B98" s="9"/>
      <c r="C98" s="9" t="s">
        <v>754</v>
      </c>
    </row>
    <row r="99" spans="1:11" hidden="1">
      <c r="B99" s="9"/>
      <c r="C99" s="9"/>
      <c r="I99" s="9"/>
      <c r="J99" s="9"/>
      <c r="K99" s="9"/>
    </row>
    <row r="100" spans="1:11" hidden="1">
      <c r="B100" s="9"/>
      <c r="C100" s="9"/>
      <c r="D100" s="9"/>
      <c r="E100" s="9"/>
      <c r="F100" s="9"/>
      <c r="I100" s="9"/>
      <c r="J100" s="9"/>
      <c r="K100" s="9"/>
    </row>
    <row r="101" spans="1:11" hidden="1">
      <c r="B101" s="9"/>
      <c r="C101" s="9" t="s">
        <v>578</v>
      </c>
      <c r="D101" s="86" t="s">
        <v>579</v>
      </c>
      <c r="E101" s="86"/>
      <c r="F101" s="86"/>
      <c r="I101" s="9" t="s">
        <v>580</v>
      </c>
      <c r="J101" s="9" t="s">
        <v>581</v>
      </c>
      <c r="K101" s="9"/>
    </row>
    <row r="102" spans="1:11" hidden="1">
      <c r="B102" s="9"/>
      <c r="C102" s="9" t="s">
        <v>614</v>
      </c>
      <c r="D102" s="89" t="s">
        <v>26</v>
      </c>
      <c r="E102" s="89"/>
      <c r="F102" s="90"/>
      <c r="G102" s="87" t="str">
        <f>StartUp!G16</f>
        <v>16-Jan-2021</v>
      </c>
      <c r="H102" s="88"/>
      <c r="I102" s="9"/>
      <c r="J102" s="9"/>
      <c r="K102" s="9"/>
    </row>
    <row r="103" spans="1:11" hidden="1">
      <c r="B103" s="9"/>
      <c r="C103" s="9" t="s">
        <v>615</v>
      </c>
      <c r="D103" s="89" t="s">
        <v>30</v>
      </c>
      <c r="E103" s="89"/>
      <c r="F103" s="90"/>
      <c r="G103" s="87" t="str">
        <f>StartUp!G17</f>
        <v>31-Jan-2025</v>
      </c>
      <c r="H103" s="88"/>
      <c r="I103" s="9"/>
      <c r="J103" s="9"/>
      <c r="K103" s="9"/>
    </row>
    <row r="104" spans="1:11">
      <c r="B104" s="9"/>
      <c r="C104" s="9" t="s">
        <v>580</v>
      </c>
      <c r="I104" s="9"/>
      <c r="J104" s="9"/>
      <c r="K104" s="9"/>
    </row>
    <row r="105" spans="1:11">
      <c r="C105" s="9"/>
    </row>
    <row r="106" spans="1:11">
      <c r="C106" s="9" t="s">
        <v>578</v>
      </c>
      <c r="D106" s="9" t="s">
        <v>579</v>
      </c>
      <c r="F106" s="9" t="s">
        <v>580</v>
      </c>
      <c r="G106" s="9" t="s">
        <v>581</v>
      </c>
    </row>
    <row r="107" spans="1:11">
      <c r="C107" s="9" t="s">
        <v>580</v>
      </c>
      <c r="D107" s="41" t="s">
        <v>702</v>
      </c>
      <c r="E107" s="37" t="str">
        <f>StartUp!G17</f>
        <v>31-Jan-2025</v>
      </c>
      <c r="F107" s="9"/>
      <c r="G107" s="9"/>
    </row>
    <row r="108" spans="1:11">
      <c r="A108" t="s">
        <v>755</v>
      </c>
      <c r="C108" s="9"/>
      <c r="D108" s="29" t="s">
        <v>704</v>
      </c>
      <c r="E108" s="2"/>
      <c r="F108" s="9"/>
      <c r="G108" s="9"/>
    </row>
    <row r="109" spans="1:11">
      <c r="C109" s="9" t="s">
        <v>580</v>
      </c>
      <c r="F109" s="9"/>
      <c r="G109" s="9"/>
    </row>
    <row r="110" spans="1:11">
      <c r="C110" s="9" t="s">
        <v>598</v>
      </c>
      <c r="F110" s="9"/>
      <c r="G110" s="9" t="s">
        <v>599</v>
      </c>
    </row>
    <row r="111" spans="1:11">
      <c r="F111" s="9"/>
      <c r="G111" s="9"/>
    </row>
  </sheetData>
  <mergeCells count="51">
    <mergeCell ref="Q73:Q74"/>
    <mergeCell ref="M30:M31"/>
    <mergeCell ref="G57:H57"/>
    <mergeCell ref="G58:H58"/>
    <mergeCell ref="G60:H60"/>
    <mergeCell ref="G61:H61"/>
    <mergeCell ref="Q66:R66"/>
    <mergeCell ref="R30:R31"/>
    <mergeCell ref="R73:R74"/>
    <mergeCell ref="G73:K73"/>
    <mergeCell ref="G30:K30"/>
    <mergeCell ref="D56:F56"/>
    <mergeCell ref="D59:F59"/>
    <mergeCell ref="N73:N74"/>
    <mergeCell ref="O73:O74"/>
    <mergeCell ref="P73:P74"/>
    <mergeCell ref="D73:D74"/>
    <mergeCell ref="E73:E74"/>
    <mergeCell ref="F73:F74"/>
    <mergeCell ref="D60:F60"/>
    <mergeCell ref="D61:F61"/>
    <mergeCell ref="M73:M74"/>
    <mergeCell ref="L73:L74"/>
    <mergeCell ref="D57:F57"/>
    <mergeCell ref="D58:F58"/>
    <mergeCell ref="D30:D31"/>
    <mergeCell ref="E30:E31"/>
    <mergeCell ref="F30:F31"/>
    <mergeCell ref="Q30:Q31"/>
    <mergeCell ref="N30:N31"/>
    <mergeCell ref="O30:O31"/>
    <mergeCell ref="P30:P31"/>
    <mergeCell ref="L30:L31"/>
    <mergeCell ref="D1:H1"/>
    <mergeCell ref="D15:F15"/>
    <mergeCell ref="D16:F16"/>
    <mergeCell ref="D17:F17"/>
    <mergeCell ref="G15:H15"/>
    <mergeCell ref="G16:H16"/>
    <mergeCell ref="G17:H17"/>
    <mergeCell ref="G12:H12"/>
    <mergeCell ref="G13:H13"/>
    <mergeCell ref="D12:F12"/>
    <mergeCell ref="D13:F13"/>
    <mergeCell ref="D11:F11"/>
    <mergeCell ref="D2:H2"/>
    <mergeCell ref="D101:F101"/>
    <mergeCell ref="G102:H102"/>
    <mergeCell ref="G103:H103"/>
    <mergeCell ref="D102:F102"/>
    <mergeCell ref="D103:F103"/>
  </mergeCells>
  <dataValidations count="1">
    <dataValidation type="decimal" allowBlank="1" showInputMessage="1" showErrorMessage="1" errorTitle="Error" error="Please enter a numeric value between -999999999999999 and 999999999999999." sqref="I76 E76 J33:P46 I33 G33:H46 E33 J76:P91 G76:H91" xr:uid="{00000000-0002-0000-0900-000000000000}">
      <formula1>-999999999999900</formula1>
      <formula2>999999999999900</formula2>
    </dataValidation>
  </dataValidations>
  <hyperlinks>
    <hyperlink ref="G5" location="Navigation!A1" display="Back To Navigation Page"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J95"/>
  <sheetViews>
    <sheetView showGridLines="0" topLeftCell="D35" workbookViewId="0">
      <selection activeCell="H78" sqref="H78"/>
    </sheetView>
  </sheetViews>
  <sheetFormatPr defaultRowHeight="15"/>
  <cols>
    <col min="1" max="1" width="5.140625" hidden="1" customWidth="1"/>
    <col min="2" max="2" width="2.28515625" hidden="1" customWidth="1"/>
    <col min="3" max="3" width="16.5703125" hidden="1" customWidth="1"/>
    <col min="4" max="4" width="22.140625" customWidth="1"/>
    <col min="5" max="7" width="22.7109375" customWidth="1"/>
    <col min="8" max="8" width="21.7109375" customWidth="1"/>
  </cols>
  <sheetData>
    <row r="1" spans="1:8" ht="24" thickBot="1">
      <c r="A1" s="6" t="s">
        <v>756</v>
      </c>
      <c r="D1" s="115" t="s">
        <v>757</v>
      </c>
      <c r="E1" s="116"/>
      <c r="F1" s="117"/>
      <c r="G1" s="118"/>
      <c r="H1" s="119"/>
    </row>
    <row r="2" spans="1:8" ht="24" thickBot="1">
      <c r="A2" s="6"/>
      <c r="D2" s="120" t="s">
        <v>758</v>
      </c>
      <c r="E2" s="120"/>
      <c r="F2" s="120"/>
      <c r="G2" s="120"/>
      <c r="H2" s="120"/>
    </row>
    <row r="3" spans="1:8" ht="23.25">
      <c r="D3" s="120" t="s">
        <v>759</v>
      </c>
      <c r="E3" s="120"/>
      <c r="F3" s="120"/>
      <c r="G3" s="120"/>
      <c r="H3" s="120"/>
    </row>
    <row r="4" spans="1:8" hidden="1">
      <c r="C4" t="s">
        <v>760</v>
      </c>
    </row>
    <row r="6" spans="1:8">
      <c r="F6" s="69" t="s">
        <v>576</v>
      </c>
    </row>
    <row r="8" spans="1:8" s="25" customFormat="1">
      <c r="C8"/>
      <c r="D8"/>
      <c r="E8"/>
      <c r="F8"/>
      <c r="G8"/>
    </row>
    <row r="9" spans="1:8" s="25" customFormat="1" ht="15" customHeight="1">
      <c r="C9"/>
      <c r="D9" s="40" t="s">
        <v>712</v>
      </c>
      <c r="E9" s="58">
        <f>StartUp!D17</f>
        <v>0</v>
      </c>
      <c r="F9"/>
      <c r="G9"/>
    </row>
    <row r="10" spans="1:8" s="25" customFormat="1" ht="15" customHeight="1">
      <c r="C10"/>
      <c r="D10" s="39" t="s">
        <v>761</v>
      </c>
      <c r="E10" s="47" t="str">
        <f>StartUp!G13</f>
        <v>15-Jan-2025</v>
      </c>
      <c r="F10"/>
      <c r="G10"/>
    </row>
    <row r="11" spans="1:8" s="25" customFormat="1">
      <c r="C11"/>
      <c r="D11"/>
      <c r="E11"/>
      <c r="F11"/>
      <c r="G11"/>
    </row>
    <row r="12" spans="1:8" s="25" customFormat="1"/>
    <row r="13" spans="1:8" s="25" customFormat="1"/>
    <row r="14" spans="1:8" s="25" customFormat="1" hidden="1">
      <c r="C14" s="25" t="s">
        <v>762</v>
      </c>
    </row>
    <row r="15" spans="1:8" s="25" customFormat="1" hidden="1">
      <c r="D15" s="25" t="s">
        <v>620</v>
      </c>
      <c r="E15" s="25" t="s">
        <v>763</v>
      </c>
      <c r="F15" s="25" t="s">
        <v>764</v>
      </c>
      <c r="G15" s="25" t="s">
        <v>765</v>
      </c>
      <c r="H15" s="25" t="s">
        <v>766</v>
      </c>
    </row>
    <row r="16" spans="1:8" s="25" customFormat="1" ht="10.5" hidden="1" customHeight="1"/>
    <row r="17" spans="2:10" s="25" customFormat="1" hidden="1">
      <c r="C17" s="25" t="s">
        <v>578</v>
      </c>
      <c r="I17" s="25" t="s">
        <v>580</v>
      </c>
      <c r="J17" s="25" t="s">
        <v>581</v>
      </c>
    </row>
    <row r="18" spans="2:10" s="25" customFormat="1" hidden="1">
      <c r="C18" s="43" t="s">
        <v>614</v>
      </c>
      <c r="D18" s="45" t="str">
        <f>StartUp!G12</f>
        <v>01-Jan-2025</v>
      </c>
      <c r="E18" s="45" t="str">
        <f>StartUp!G12</f>
        <v>01-Jan-2025</v>
      </c>
      <c r="F18" s="45" t="str">
        <f>StartUp!G12</f>
        <v>01-Jan-2025</v>
      </c>
      <c r="G18" s="45" t="str">
        <f>StartUp!G12</f>
        <v>01-Jan-2025</v>
      </c>
      <c r="H18" s="45" t="str">
        <f>StartUp!G12</f>
        <v>01-Jan-2025</v>
      </c>
    </row>
    <row r="19" spans="2:10" s="25" customFormat="1" hidden="1">
      <c r="C19" s="43" t="s">
        <v>615</v>
      </c>
      <c r="D19" s="45" t="str">
        <f>StartUp!G13</f>
        <v>15-Jan-2025</v>
      </c>
      <c r="E19" s="45" t="str">
        <f>StartUp!G13</f>
        <v>15-Jan-2025</v>
      </c>
      <c r="F19" s="45" t="str">
        <f>StartUp!G13</f>
        <v>15-Jan-2025</v>
      </c>
      <c r="G19" s="45" t="str">
        <f>StartUp!G13</f>
        <v>15-Jan-2025</v>
      </c>
      <c r="H19" s="45" t="str">
        <f>StartUp!G13</f>
        <v>15-Jan-2025</v>
      </c>
    </row>
    <row r="20" spans="2:10" s="25" customFormat="1" ht="45">
      <c r="C20" s="51" t="s">
        <v>579</v>
      </c>
      <c r="D20" s="39" t="s">
        <v>767</v>
      </c>
      <c r="E20" s="40" t="s">
        <v>768</v>
      </c>
      <c r="F20" s="40" t="s">
        <v>769</v>
      </c>
      <c r="G20" s="40" t="s">
        <v>770</v>
      </c>
      <c r="H20" s="40" t="s">
        <v>771</v>
      </c>
    </row>
    <row r="21" spans="2:10" s="25" customFormat="1" hidden="1">
      <c r="C21" s="51" t="s">
        <v>580</v>
      </c>
      <c r="E21" s="32"/>
      <c r="F21" s="32"/>
      <c r="G21" s="33"/>
      <c r="H21" s="33"/>
    </row>
    <row r="22" spans="2:10" s="25" customFormat="1">
      <c r="B22" s="51" t="s">
        <v>734</v>
      </c>
      <c r="D22" s="71">
        <v>45658</v>
      </c>
      <c r="E22" s="50"/>
      <c r="F22" s="50"/>
      <c r="G22" s="37">
        <f>IF(E22=0,0,F22/E22*100)</f>
        <v>0</v>
      </c>
      <c r="H22" s="37">
        <f>F22-E22</f>
        <v>0</v>
      </c>
    </row>
    <row r="23" spans="2:10" s="25" customFormat="1">
      <c r="B23" s="51" t="s">
        <v>735</v>
      </c>
      <c r="D23" s="71">
        <v>45659</v>
      </c>
      <c r="E23" s="37">
        <f>E22</f>
        <v>0</v>
      </c>
      <c r="F23" s="50"/>
      <c r="G23" s="37">
        <f t="shared" ref="G23:G37" si="0">IF(E23=0,0,F23/E23*100)</f>
        <v>0</v>
      </c>
      <c r="H23" s="37">
        <f t="shared" ref="H23:H35" si="1">F23-E23</f>
        <v>0</v>
      </c>
    </row>
    <row r="24" spans="2:10" s="25" customFormat="1">
      <c r="B24" s="51" t="s">
        <v>736</v>
      </c>
      <c r="D24" s="71">
        <v>45660</v>
      </c>
      <c r="E24" s="37">
        <f t="shared" ref="E24:E36" si="2">E23</f>
        <v>0</v>
      </c>
      <c r="F24" s="50"/>
      <c r="G24" s="37">
        <f t="shared" si="0"/>
        <v>0</v>
      </c>
      <c r="H24" s="37">
        <f t="shared" si="1"/>
        <v>0</v>
      </c>
    </row>
    <row r="25" spans="2:10" s="25" customFormat="1">
      <c r="B25" s="51" t="s">
        <v>737</v>
      </c>
      <c r="D25" s="71">
        <v>45661</v>
      </c>
      <c r="E25" s="37">
        <f t="shared" si="2"/>
        <v>0</v>
      </c>
      <c r="F25" s="50"/>
      <c r="G25" s="37">
        <f t="shared" si="0"/>
        <v>0</v>
      </c>
      <c r="H25" s="37">
        <f t="shared" si="1"/>
        <v>0</v>
      </c>
    </row>
    <row r="26" spans="2:10" s="25" customFormat="1">
      <c r="B26" s="51" t="s">
        <v>738</v>
      </c>
      <c r="D26" s="71">
        <v>45662</v>
      </c>
      <c r="E26" s="37">
        <f t="shared" si="2"/>
        <v>0</v>
      </c>
      <c r="F26" s="50"/>
      <c r="G26" s="37">
        <f t="shared" si="0"/>
        <v>0</v>
      </c>
      <c r="H26" s="37">
        <f t="shared" si="1"/>
        <v>0</v>
      </c>
    </row>
    <row r="27" spans="2:10" s="25" customFormat="1">
      <c r="B27" s="51" t="s">
        <v>739</v>
      </c>
      <c r="D27" s="71">
        <v>45663</v>
      </c>
      <c r="E27" s="37">
        <f t="shared" si="2"/>
        <v>0</v>
      </c>
      <c r="F27" s="50"/>
      <c r="G27" s="37">
        <f t="shared" si="0"/>
        <v>0</v>
      </c>
      <c r="H27" s="37">
        <f t="shared" si="1"/>
        <v>0</v>
      </c>
    </row>
    <row r="28" spans="2:10" s="25" customFormat="1">
      <c r="B28" s="51" t="s">
        <v>740</v>
      </c>
      <c r="D28" s="71">
        <v>45664</v>
      </c>
      <c r="E28" s="37">
        <f t="shared" si="2"/>
        <v>0</v>
      </c>
      <c r="F28" s="50"/>
      <c r="G28" s="37">
        <f t="shared" si="0"/>
        <v>0</v>
      </c>
      <c r="H28" s="37">
        <f t="shared" si="1"/>
        <v>0</v>
      </c>
    </row>
    <row r="29" spans="2:10" s="25" customFormat="1">
      <c r="B29" s="51" t="s">
        <v>741</v>
      </c>
      <c r="D29" s="71">
        <v>45665</v>
      </c>
      <c r="E29" s="37">
        <f t="shared" si="2"/>
        <v>0</v>
      </c>
      <c r="F29" s="50"/>
      <c r="G29" s="37">
        <f t="shared" si="0"/>
        <v>0</v>
      </c>
      <c r="H29" s="37">
        <f t="shared" si="1"/>
        <v>0</v>
      </c>
    </row>
    <row r="30" spans="2:10" s="25" customFormat="1">
      <c r="B30" s="51" t="s">
        <v>742</v>
      </c>
      <c r="D30" s="71">
        <v>45666</v>
      </c>
      <c r="E30" s="37">
        <f t="shared" si="2"/>
        <v>0</v>
      </c>
      <c r="F30" s="50"/>
      <c r="G30" s="37">
        <f t="shared" si="0"/>
        <v>0</v>
      </c>
      <c r="H30" s="37">
        <f t="shared" si="1"/>
        <v>0</v>
      </c>
    </row>
    <row r="31" spans="2:10" s="25" customFormat="1">
      <c r="B31" s="51" t="s">
        <v>743</v>
      </c>
      <c r="D31" s="71">
        <v>45667</v>
      </c>
      <c r="E31" s="37">
        <f t="shared" si="2"/>
        <v>0</v>
      </c>
      <c r="F31" s="50"/>
      <c r="G31" s="37">
        <f t="shared" si="0"/>
        <v>0</v>
      </c>
      <c r="H31" s="37">
        <f t="shared" si="1"/>
        <v>0</v>
      </c>
    </row>
    <row r="32" spans="2:10" s="25" customFormat="1" ht="15.75" customHeight="1">
      <c r="B32" s="51" t="s">
        <v>744</v>
      </c>
      <c r="D32" s="71">
        <v>45668</v>
      </c>
      <c r="E32" s="37">
        <f t="shared" si="2"/>
        <v>0</v>
      </c>
      <c r="F32" s="50"/>
      <c r="G32" s="37">
        <f t="shared" si="0"/>
        <v>0</v>
      </c>
      <c r="H32" s="37">
        <f t="shared" si="1"/>
        <v>0</v>
      </c>
    </row>
    <row r="33" spans="2:10" s="25" customFormat="1">
      <c r="B33" s="51" t="s">
        <v>745</v>
      </c>
      <c r="D33" s="71">
        <v>45669</v>
      </c>
      <c r="E33" s="37">
        <f t="shared" si="2"/>
        <v>0</v>
      </c>
      <c r="F33" s="50"/>
      <c r="G33" s="37">
        <f t="shared" si="0"/>
        <v>0</v>
      </c>
      <c r="H33" s="37">
        <f t="shared" si="1"/>
        <v>0</v>
      </c>
    </row>
    <row r="34" spans="2:10" s="25" customFormat="1">
      <c r="B34" s="51" t="s">
        <v>746</v>
      </c>
      <c r="D34" s="71">
        <v>45670</v>
      </c>
      <c r="E34" s="37">
        <f t="shared" si="2"/>
        <v>0</v>
      </c>
      <c r="F34" s="50"/>
      <c r="G34" s="37">
        <f t="shared" si="0"/>
        <v>0</v>
      </c>
      <c r="H34" s="37">
        <f t="shared" si="1"/>
        <v>0</v>
      </c>
    </row>
    <row r="35" spans="2:10" s="25" customFormat="1">
      <c r="B35" s="51" t="s">
        <v>747</v>
      </c>
      <c r="D35" s="71">
        <v>45671</v>
      </c>
      <c r="E35" s="37">
        <f t="shared" si="2"/>
        <v>0</v>
      </c>
      <c r="F35" s="50"/>
      <c r="G35" s="37">
        <f t="shared" si="0"/>
        <v>0</v>
      </c>
      <c r="H35" s="37">
        <f t="shared" si="1"/>
        <v>0</v>
      </c>
    </row>
    <row r="36" spans="2:10" s="25" customFormat="1">
      <c r="D36" s="71">
        <v>45672</v>
      </c>
      <c r="E36" s="37">
        <f t="shared" si="2"/>
        <v>0</v>
      </c>
      <c r="G36" s="37">
        <f t="shared" ref="G36" si="3">IF(E36=0,0,F36/E36*100)</f>
        <v>0</v>
      </c>
      <c r="H36" s="37">
        <f t="shared" ref="H36" si="4">F36-E36</f>
        <v>0</v>
      </c>
    </row>
    <row r="37" spans="2:10" s="25" customFormat="1">
      <c r="D37" s="39" t="s">
        <v>772</v>
      </c>
      <c r="E37" s="37">
        <f>SUM(E22:E36)</f>
        <v>0</v>
      </c>
      <c r="F37" s="37">
        <f>SUM(F22:F36)</f>
        <v>0</v>
      </c>
      <c r="G37" s="37">
        <f t="shared" si="0"/>
        <v>0</v>
      </c>
      <c r="H37" s="37">
        <f>SUM(H22:H36)</f>
        <v>0</v>
      </c>
    </row>
    <row r="38" spans="2:10" s="25" customFormat="1">
      <c r="D38" s="39" t="s">
        <v>773</v>
      </c>
      <c r="E38" s="37">
        <f>ROUND(AVERAGE(E22:E36),0)</f>
        <v>0</v>
      </c>
      <c r="F38" s="37" t="e">
        <f>ROUND(AVERAGE(F22:F36),0)</f>
        <v>#DIV/0!</v>
      </c>
      <c r="G38" s="37">
        <f>ROUND(AVERAGE(G22:G36),0)</f>
        <v>0</v>
      </c>
      <c r="H38" s="37">
        <f>ROUND(AVERAGE(H22:H36),0)</f>
        <v>0</v>
      </c>
    </row>
    <row r="39" spans="2:10" s="51" customFormat="1" hidden="1">
      <c r="C39" s="51" t="s">
        <v>580</v>
      </c>
    </row>
    <row r="40" spans="2:10" s="51" customFormat="1" hidden="1">
      <c r="C40" s="51" t="s">
        <v>598</v>
      </c>
      <c r="J40" s="51" t="s">
        <v>599</v>
      </c>
    </row>
    <row r="41" spans="2:10" s="51" customFormat="1" hidden="1"/>
    <row r="42" spans="2:10" s="51" customFormat="1" hidden="1"/>
    <row r="43" spans="2:10" s="51" customFormat="1" hidden="1"/>
    <row r="44" spans="2:10" s="51" customFormat="1" hidden="1">
      <c r="C44" s="51" t="s">
        <v>774</v>
      </c>
    </row>
    <row r="45" spans="2:10" s="25" customFormat="1"/>
    <row r="46" spans="2:10" s="25" customFormat="1"/>
    <row r="47" spans="2:10" s="25" customFormat="1"/>
    <row r="48" spans="2:10" s="25" customFormat="1"/>
    <row r="49" spans="2:10" ht="30">
      <c r="D49" s="39" t="s">
        <v>761</v>
      </c>
      <c r="E49" s="58" t="str">
        <f>StartUp!G17</f>
        <v>31-Jan-2025</v>
      </c>
    </row>
    <row r="50" spans="2:10">
      <c r="D50" s="25"/>
    </row>
    <row r="51" spans="2:10" s="25" customFormat="1"/>
    <row r="52" spans="2:10" s="25" customFormat="1"/>
    <row r="53" spans="2:10" s="25" customFormat="1"/>
    <row r="54" spans="2:10" s="25" customFormat="1" hidden="1">
      <c r="C54" s="25" t="s">
        <v>775</v>
      </c>
    </row>
    <row r="55" spans="2:10" s="25" customFormat="1" hidden="1">
      <c r="D55" s="25" t="s">
        <v>620</v>
      </c>
      <c r="E55" s="25" t="s">
        <v>763</v>
      </c>
      <c r="F55" s="25" t="s">
        <v>764</v>
      </c>
      <c r="G55" s="25" t="s">
        <v>765</v>
      </c>
      <c r="H55" s="25" t="s">
        <v>766</v>
      </c>
    </row>
    <row r="56" spans="2:10" s="25" customFormat="1" hidden="1"/>
    <row r="57" spans="2:10" s="25" customFormat="1" hidden="1">
      <c r="C57" s="25" t="s">
        <v>578</v>
      </c>
      <c r="I57" s="25" t="s">
        <v>580</v>
      </c>
      <c r="J57" s="25" t="s">
        <v>581</v>
      </c>
    </row>
    <row r="58" spans="2:10" s="25" customFormat="1" hidden="1">
      <c r="C58" s="43" t="s">
        <v>614</v>
      </c>
      <c r="D58" s="45" t="str">
        <f>StartUp!G14</f>
        <v>01-Jan-2025</v>
      </c>
      <c r="E58" s="45" t="str">
        <f>StartUp!G14</f>
        <v>01-Jan-2025</v>
      </c>
      <c r="F58" s="45" t="str">
        <f>StartUp!G14</f>
        <v>01-Jan-2025</v>
      </c>
      <c r="G58" s="45" t="str">
        <f>StartUp!G14</f>
        <v>01-Jan-2025</v>
      </c>
      <c r="H58" s="45" t="str">
        <f>StartUp!G14</f>
        <v>01-Jan-2025</v>
      </c>
    </row>
    <row r="59" spans="2:10" s="25" customFormat="1" hidden="1">
      <c r="C59" s="43" t="s">
        <v>615</v>
      </c>
      <c r="D59" s="45" t="str">
        <f>StartUp!G15</f>
        <v>15-Jan-2025</v>
      </c>
      <c r="E59" s="45" t="str">
        <f>StartUp!G15</f>
        <v>15-Jan-2025</v>
      </c>
      <c r="F59" s="45" t="str">
        <f>StartUp!G15</f>
        <v>15-Jan-2025</v>
      </c>
      <c r="G59" s="45" t="str">
        <f>StartUp!G15</f>
        <v>15-Jan-2025</v>
      </c>
      <c r="H59" s="45" t="str">
        <f>StartUp!G15</f>
        <v>15-Jan-2025</v>
      </c>
    </row>
    <row r="60" spans="2:10" s="25" customFormat="1" ht="45">
      <c r="C60" s="51" t="s">
        <v>579</v>
      </c>
      <c r="D60" s="39" t="s">
        <v>767</v>
      </c>
      <c r="E60" s="40" t="s">
        <v>768</v>
      </c>
      <c r="F60" s="40" t="s">
        <v>769</v>
      </c>
      <c r="G60" s="40" t="s">
        <v>770</v>
      </c>
      <c r="H60" s="40" t="s">
        <v>771</v>
      </c>
    </row>
    <row r="61" spans="2:10" s="25" customFormat="1" hidden="1">
      <c r="C61" s="51" t="s">
        <v>580</v>
      </c>
      <c r="D61" s="57"/>
      <c r="E61" s="32"/>
      <c r="F61" s="32"/>
      <c r="G61" s="33"/>
      <c r="H61" s="33"/>
    </row>
    <row r="62" spans="2:10" s="25" customFormat="1">
      <c r="B62" s="51" t="s">
        <v>734</v>
      </c>
      <c r="D62" s="71">
        <v>45673</v>
      </c>
      <c r="E62" s="50"/>
      <c r="F62" s="50"/>
      <c r="G62" s="37">
        <f t="shared" ref="G62:G78" si="5">IF(E62=0,0,F62/E62*100)</f>
        <v>0</v>
      </c>
      <c r="H62" s="37">
        <f t="shared" ref="H62:H75" si="6">F62-E62</f>
        <v>0</v>
      </c>
    </row>
    <row r="63" spans="2:10" s="25" customFormat="1">
      <c r="B63" s="51" t="s">
        <v>735</v>
      </c>
      <c r="D63" s="71">
        <v>45674</v>
      </c>
      <c r="E63" s="37">
        <f t="shared" ref="E63:E75" si="7">E62</f>
        <v>0</v>
      </c>
      <c r="F63" s="50"/>
      <c r="G63" s="37">
        <f t="shared" si="5"/>
        <v>0</v>
      </c>
      <c r="H63" s="37">
        <f t="shared" si="6"/>
        <v>0</v>
      </c>
    </row>
    <row r="64" spans="2:10" s="25" customFormat="1">
      <c r="B64" s="51" t="s">
        <v>736</v>
      </c>
      <c r="D64" s="71">
        <v>45675</v>
      </c>
      <c r="E64" s="37">
        <f t="shared" si="7"/>
        <v>0</v>
      </c>
      <c r="F64" s="50"/>
      <c r="G64" s="37">
        <f t="shared" si="5"/>
        <v>0</v>
      </c>
      <c r="H64" s="37">
        <f t="shared" si="6"/>
        <v>0</v>
      </c>
    </row>
    <row r="65" spans="2:8" s="25" customFormat="1">
      <c r="B65" s="51" t="s">
        <v>737</v>
      </c>
      <c r="D65" s="71">
        <v>45676</v>
      </c>
      <c r="E65" s="37">
        <f t="shared" si="7"/>
        <v>0</v>
      </c>
      <c r="F65" s="50"/>
      <c r="G65" s="37">
        <f t="shared" si="5"/>
        <v>0</v>
      </c>
      <c r="H65" s="37">
        <f t="shared" si="6"/>
        <v>0</v>
      </c>
    </row>
    <row r="66" spans="2:8" s="25" customFormat="1">
      <c r="B66" s="51" t="s">
        <v>738</v>
      </c>
      <c r="D66" s="71">
        <v>45677</v>
      </c>
      <c r="E66" s="37">
        <f t="shared" si="7"/>
        <v>0</v>
      </c>
      <c r="F66" s="50"/>
      <c r="G66" s="37">
        <f t="shared" si="5"/>
        <v>0</v>
      </c>
      <c r="H66" s="37">
        <f t="shared" si="6"/>
        <v>0</v>
      </c>
    </row>
    <row r="67" spans="2:8" s="25" customFormat="1">
      <c r="B67" s="51" t="s">
        <v>739</v>
      </c>
      <c r="D67" s="71">
        <v>45678</v>
      </c>
      <c r="E67" s="37">
        <f t="shared" si="7"/>
        <v>0</v>
      </c>
      <c r="F67" s="50"/>
      <c r="G67" s="37">
        <f t="shared" si="5"/>
        <v>0</v>
      </c>
      <c r="H67" s="37">
        <f t="shared" si="6"/>
        <v>0</v>
      </c>
    </row>
    <row r="68" spans="2:8" s="25" customFormat="1">
      <c r="B68" s="51" t="s">
        <v>740</v>
      </c>
      <c r="D68" s="71">
        <v>45679</v>
      </c>
      <c r="E68" s="37">
        <f t="shared" si="7"/>
        <v>0</v>
      </c>
      <c r="F68" s="50"/>
      <c r="G68" s="37">
        <f t="shared" si="5"/>
        <v>0</v>
      </c>
      <c r="H68" s="37">
        <f t="shared" si="6"/>
        <v>0</v>
      </c>
    </row>
    <row r="69" spans="2:8" s="25" customFormat="1">
      <c r="B69" s="51" t="s">
        <v>741</v>
      </c>
      <c r="D69" s="71">
        <v>45680</v>
      </c>
      <c r="E69" s="37">
        <f t="shared" si="7"/>
        <v>0</v>
      </c>
      <c r="F69" s="50"/>
      <c r="G69" s="37">
        <f t="shared" si="5"/>
        <v>0</v>
      </c>
      <c r="H69" s="37">
        <f t="shared" si="6"/>
        <v>0</v>
      </c>
    </row>
    <row r="70" spans="2:8" s="25" customFormat="1">
      <c r="B70" s="51" t="s">
        <v>742</v>
      </c>
      <c r="D70" s="71">
        <v>45681</v>
      </c>
      <c r="E70" s="37">
        <f t="shared" si="7"/>
        <v>0</v>
      </c>
      <c r="F70" s="50"/>
      <c r="G70" s="37">
        <f t="shared" si="5"/>
        <v>0</v>
      </c>
      <c r="H70" s="37">
        <f t="shared" si="6"/>
        <v>0</v>
      </c>
    </row>
    <row r="71" spans="2:8" s="25" customFormat="1">
      <c r="B71" s="51" t="s">
        <v>743</v>
      </c>
      <c r="D71" s="71">
        <v>45682</v>
      </c>
      <c r="E71" s="37">
        <f t="shared" si="7"/>
        <v>0</v>
      </c>
      <c r="F71" s="50"/>
      <c r="G71" s="37">
        <f t="shared" si="5"/>
        <v>0</v>
      </c>
      <c r="H71" s="37">
        <f t="shared" si="6"/>
        <v>0</v>
      </c>
    </row>
    <row r="72" spans="2:8" s="25" customFormat="1">
      <c r="B72" s="51" t="s">
        <v>744</v>
      </c>
      <c r="D72" s="71">
        <v>45683</v>
      </c>
      <c r="E72" s="37">
        <f t="shared" si="7"/>
        <v>0</v>
      </c>
      <c r="F72" s="50"/>
      <c r="G72" s="37">
        <f t="shared" si="5"/>
        <v>0</v>
      </c>
      <c r="H72" s="37">
        <f t="shared" si="6"/>
        <v>0</v>
      </c>
    </row>
    <row r="73" spans="2:8" s="25" customFormat="1">
      <c r="B73" s="51" t="s">
        <v>745</v>
      </c>
      <c r="D73" s="71">
        <v>45684</v>
      </c>
      <c r="E73" s="37">
        <f t="shared" si="7"/>
        <v>0</v>
      </c>
      <c r="F73" s="50"/>
      <c r="G73" s="37">
        <f t="shared" si="5"/>
        <v>0</v>
      </c>
      <c r="H73" s="37">
        <f t="shared" si="6"/>
        <v>0</v>
      </c>
    </row>
    <row r="74" spans="2:8" s="25" customFormat="1">
      <c r="B74" s="51" t="s">
        <v>746</v>
      </c>
      <c r="D74" s="71">
        <v>45685</v>
      </c>
      <c r="E74" s="37">
        <f t="shared" si="7"/>
        <v>0</v>
      </c>
      <c r="F74" s="50"/>
      <c r="G74" s="37">
        <f t="shared" si="5"/>
        <v>0</v>
      </c>
      <c r="H74" s="37">
        <f t="shared" si="6"/>
        <v>0</v>
      </c>
    </row>
    <row r="75" spans="2:8" s="25" customFormat="1">
      <c r="B75" s="51" t="s">
        <v>747</v>
      </c>
      <c r="D75" s="71">
        <v>45686</v>
      </c>
      <c r="E75" s="37">
        <f t="shared" si="7"/>
        <v>0</v>
      </c>
      <c r="F75" s="50"/>
      <c r="G75" s="37">
        <f t="shared" si="5"/>
        <v>0</v>
      </c>
      <c r="H75" s="37">
        <f t="shared" si="6"/>
        <v>0</v>
      </c>
    </row>
    <row r="76" spans="2:8" s="25" customFormat="1">
      <c r="D76" s="71">
        <v>45687</v>
      </c>
      <c r="E76" s="37">
        <f>E75</f>
        <v>0</v>
      </c>
      <c r="G76" s="37">
        <f t="shared" ref="G76:G77" si="8">IF(E76=0,0,F76/E76*100)</f>
        <v>0</v>
      </c>
      <c r="H76" s="37">
        <f t="shared" ref="H76:H77" si="9">F76-E76</f>
        <v>0</v>
      </c>
    </row>
    <row r="77" spans="2:8" s="25" customFormat="1">
      <c r="D77" s="71">
        <v>45688</v>
      </c>
      <c r="E77" s="37">
        <f t="shared" ref="E77" si="10">E76</f>
        <v>0</v>
      </c>
      <c r="G77" s="37">
        <f t="shared" si="8"/>
        <v>0</v>
      </c>
      <c r="H77" s="37">
        <f t="shared" si="9"/>
        <v>0</v>
      </c>
    </row>
    <row r="78" spans="2:8" s="25" customFormat="1">
      <c r="D78" s="39" t="s">
        <v>772</v>
      </c>
      <c r="E78" s="37">
        <f>SUM(E62:E77)</f>
        <v>0</v>
      </c>
      <c r="F78" s="37">
        <f>SUM(F62:F77)</f>
        <v>0</v>
      </c>
      <c r="G78" s="37">
        <f t="shared" si="5"/>
        <v>0</v>
      </c>
      <c r="H78" s="37">
        <f>SUM(H62:H77)</f>
        <v>0</v>
      </c>
    </row>
    <row r="79" spans="2:8" s="25" customFormat="1">
      <c r="D79" s="39" t="s">
        <v>773</v>
      </c>
      <c r="E79" s="37">
        <f>ROUND(AVERAGE(E62:E77),0)</f>
        <v>0</v>
      </c>
      <c r="F79" s="37" t="e">
        <f t="shared" ref="F79:H79" si="11">ROUND(AVERAGE(F62:F77),0)</f>
        <v>#DIV/0!</v>
      </c>
      <c r="G79" s="37">
        <f t="shared" si="11"/>
        <v>0</v>
      </c>
      <c r="H79" s="37">
        <f t="shared" si="11"/>
        <v>0</v>
      </c>
    </row>
    <row r="80" spans="2:8" s="25" customFormat="1" hidden="1">
      <c r="C80" s="25" t="s">
        <v>580</v>
      </c>
    </row>
    <row r="81" spans="1:10" s="25" customFormat="1">
      <c r="C81" s="25" t="s">
        <v>598</v>
      </c>
      <c r="J81" s="51" t="s">
        <v>599</v>
      </c>
    </row>
    <row r="83" spans="1:10">
      <c r="A83" s="25"/>
      <c r="B83" s="25"/>
      <c r="C83" s="25" t="s">
        <v>776</v>
      </c>
      <c r="D83" s="25"/>
      <c r="E83" s="25"/>
      <c r="F83" s="25"/>
      <c r="G83" s="25"/>
    </row>
    <row r="84" spans="1:10">
      <c r="A84" s="25"/>
      <c r="B84" s="25"/>
      <c r="C84" s="25"/>
      <c r="D84" s="25"/>
      <c r="E84" s="25"/>
      <c r="F84" s="25"/>
      <c r="G84" s="25"/>
    </row>
    <row r="85" spans="1:10">
      <c r="A85" s="25"/>
      <c r="B85" s="25"/>
      <c r="C85" s="25"/>
      <c r="D85" s="25"/>
      <c r="E85" s="25"/>
      <c r="F85" s="25"/>
      <c r="G85" s="25"/>
    </row>
    <row r="86" spans="1:10">
      <c r="A86" s="25"/>
      <c r="B86" s="25"/>
      <c r="C86" s="25"/>
      <c r="D86" s="25"/>
      <c r="E86" s="25"/>
      <c r="F86" s="25"/>
      <c r="G86" s="25"/>
    </row>
    <row r="87" spans="1:10">
      <c r="A87" s="25"/>
      <c r="B87" s="25"/>
      <c r="C87" s="25"/>
      <c r="D87" s="25"/>
      <c r="E87" s="25"/>
      <c r="F87" s="25"/>
      <c r="G87" s="25"/>
    </row>
    <row r="88" spans="1:10">
      <c r="C88" s="9" t="s">
        <v>777</v>
      </c>
    </row>
    <row r="89" spans="1:10">
      <c r="C89" s="9"/>
      <c r="F89" s="9"/>
      <c r="G89" s="9"/>
    </row>
    <row r="90" spans="1:10">
      <c r="C90" s="9"/>
    </row>
    <row r="91" spans="1:10">
      <c r="C91" s="9" t="s">
        <v>578</v>
      </c>
      <c r="D91" s="9" t="s">
        <v>579</v>
      </c>
      <c r="F91" s="9" t="s">
        <v>580</v>
      </c>
      <c r="G91" s="9" t="s">
        <v>581</v>
      </c>
    </row>
    <row r="92" spans="1:10">
      <c r="C92" s="9" t="s">
        <v>580</v>
      </c>
      <c r="D92" s="41" t="s">
        <v>702</v>
      </c>
      <c r="E92" s="37" t="str">
        <f>StartUp!G17</f>
        <v>31-Jan-2025</v>
      </c>
      <c r="F92" s="9"/>
      <c r="G92" s="9"/>
    </row>
    <row r="93" spans="1:10">
      <c r="A93" t="s">
        <v>778</v>
      </c>
      <c r="C93" s="9"/>
      <c r="D93" s="29" t="s">
        <v>704</v>
      </c>
      <c r="E93" s="2"/>
      <c r="F93" s="9"/>
      <c r="G93" s="9"/>
    </row>
    <row r="94" spans="1:10">
      <c r="C94" s="9" t="s">
        <v>580</v>
      </c>
      <c r="F94" s="9"/>
      <c r="G94" s="9"/>
    </row>
    <row r="95" spans="1:10">
      <c r="C95" s="9" t="s">
        <v>598</v>
      </c>
      <c r="F95" s="9"/>
      <c r="G95" s="9" t="s">
        <v>599</v>
      </c>
    </row>
  </sheetData>
  <mergeCells count="3">
    <mergeCell ref="D1:H1"/>
    <mergeCell ref="D3:H3"/>
    <mergeCell ref="D2:H2"/>
  </mergeCells>
  <dataValidations count="1">
    <dataValidation type="decimal" allowBlank="1" showInputMessage="1" showErrorMessage="1" errorTitle="Error" error="Please enter a numeric value between -999999999999999 and 999999999999999." sqref="E22 F62:F75 E62 F22:F35" xr:uid="{00000000-0002-0000-0A00-000000000000}">
      <formula1>-999999999999900</formula1>
      <formula2>999999999999900</formula2>
    </dataValidation>
  </dataValidations>
  <hyperlinks>
    <hyperlink ref="F6" location="Navigation!A1" display="Back To Navigation Page" xr:uid="{00000000-0004-0000-0A00-000000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K105"/>
  <sheetViews>
    <sheetView showGridLines="0" tabSelected="1" topLeftCell="D94" workbookViewId="0">
      <selection activeCell="D104" sqref="D104"/>
    </sheetView>
  </sheetViews>
  <sheetFormatPr defaultRowHeight="15"/>
  <cols>
    <col min="1" max="1" width="5.5703125" hidden="1" customWidth="1"/>
    <col min="2" max="2" width="5.140625" hidden="1" customWidth="1"/>
    <col min="3" max="3" width="18.85546875" hidden="1" customWidth="1"/>
    <col min="4" max="4" width="65.7109375" customWidth="1"/>
    <col min="5" max="8" width="22.7109375" customWidth="1"/>
  </cols>
  <sheetData>
    <row r="1" spans="1:7" ht="24" thickBot="1">
      <c r="A1" s="6" t="s">
        <v>779</v>
      </c>
      <c r="D1" s="115" t="s">
        <v>780</v>
      </c>
      <c r="E1" s="116"/>
      <c r="F1" s="116"/>
      <c r="G1" s="121"/>
    </row>
    <row r="2" spans="1:7" ht="24" thickBot="1">
      <c r="D2" s="115" t="s">
        <v>781</v>
      </c>
      <c r="E2" s="116"/>
      <c r="F2" s="116"/>
      <c r="G2" s="121"/>
    </row>
    <row r="4" spans="1:7">
      <c r="F4" s="26"/>
    </row>
    <row r="5" spans="1:7">
      <c r="C5" s="9" t="s">
        <v>760</v>
      </c>
      <c r="E5" s="69" t="s">
        <v>576</v>
      </c>
    </row>
    <row r="10" spans="1:7">
      <c r="D10" s="40" t="s">
        <v>712</v>
      </c>
      <c r="E10" s="47">
        <f>StartUp!D17</f>
        <v>0</v>
      </c>
    </row>
    <row r="11" spans="1:7">
      <c r="D11" s="39" t="s">
        <v>761</v>
      </c>
      <c r="E11" s="47" t="str">
        <f>StartUp!G13</f>
        <v>15-Jan-2025</v>
      </c>
    </row>
    <row r="13" spans="1:7" s="25" customFormat="1"/>
    <row r="14" spans="1:7" s="25" customFormat="1"/>
    <row r="15" spans="1:7" s="25" customFormat="1"/>
    <row r="16" spans="1:7" s="25" customFormat="1"/>
    <row r="17" spans="1:11" s="25" customFormat="1" hidden="1">
      <c r="C17" s="51" t="s">
        <v>782</v>
      </c>
    </row>
    <row r="18" spans="1:11" s="25" customFormat="1" ht="15.75" hidden="1" customHeight="1"/>
    <row r="19" spans="1:11" s="25" customFormat="1" ht="11.25" hidden="1" customHeight="1">
      <c r="C19" s="51"/>
      <c r="D19" s="51"/>
      <c r="E19" s="51" t="s">
        <v>783</v>
      </c>
      <c r="F19" s="51" t="s">
        <v>784</v>
      </c>
      <c r="G19" s="51" t="s">
        <v>785</v>
      </c>
      <c r="H19" s="51" t="s">
        <v>786</v>
      </c>
      <c r="I19" s="51"/>
      <c r="J19" s="51"/>
      <c r="K19" s="51"/>
    </row>
    <row r="20" spans="1:11" s="25" customFormat="1" ht="15.75" hidden="1" customHeight="1">
      <c r="C20" s="51" t="s">
        <v>578</v>
      </c>
      <c r="D20" s="51" t="s">
        <v>579</v>
      </c>
      <c r="E20" s="51"/>
      <c r="F20" s="51"/>
      <c r="G20" s="51"/>
      <c r="H20" s="51"/>
      <c r="I20" s="51" t="s">
        <v>580</v>
      </c>
      <c r="J20" s="51" t="s">
        <v>581</v>
      </c>
      <c r="K20" s="51"/>
    </row>
    <row r="21" spans="1:11" s="25" customFormat="1" ht="15.75" hidden="1" customHeight="1">
      <c r="C21" s="51" t="s">
        <v>614</v>
      </c>
      <c r="D21" s="55" t="s">
        <v>26</v>
      </c>
      <c r="E21" s="45" t="str">
        <f>StartUp!G12</f>
        <v>01-Jan-2025</v>
      </c>
      <c r="F21" s="45" t="str">
        <f>StartUp!G12</f>
        <v>01-Jan-2025</v>
      </c>
      <c r="G21" s="45" t="str">
        <f>StartUp!G12</f>
        <v>01-Jan-2025</v>
      </c>
      <c r="H21" s="45" t="str">
        <f>StartUp!G12</f>
        <v>01-Jan-2025</v>
      </c>
    </row>
    <row r="22" spans="1:11" s="25" customFormat="1" ht="15.75" hidden="1" customHeight="1">
      <c r="C22" s="51" t="s">
        <v>615</v>
      </c>
      <c r="D22" s="55" t="s">
        <v>30</v>
      </c>
      <c r="E22" s="45" t="str">
        <f>StartUp!G13</f>
        <v>15-Jan-2025</v>
      </c>
      <c r="F22" s="45" t="str">
        <f>StartUp!G13</f>
        <v>15-Jan-2025</v>
      </c>
      <c r="G22" s="45" t="str">
        <f>StartUp!G13</f>
        <v>15-Jan-2025</v>
      </c>
      <c r="H22" s="45" t="str">
        <f>StartUp!G13</f>
        <v>15-Jan-2025</v>
      </c>
    </row>
    <row r="23" spans="1:11" s="25" customFormat="1" ht="30">
      <c r="C23" s="51" t="s">
        <v>579</v>
      </c>
      <c r="D23" s="40" t="s">
        <v>616</v>
      </c>
      <c r="E23" s="39" t="s">
        <v>787</v>
      </c>
      <c r="F23" s="39" t="s">
        <v>788</v>
      </c>
      <c r="G23" s="39" t="s">
        <v>789</v>
      </c>
      <c r="H23" s="39" t="s">
        <v>790</v>
      </c>
    </row>
    <row r="24" spans="1:11" s="25" customFormat="1" hidden="1">
      <c r="C24" s="51" t="s">
        <v>580</v>
      </c>
      <c r="D24" s="35"/>
      <c r="E24" s="35"/>
      <c r="F24" s="35"/>
      <c r="G24" s="35"/>
      <c r="H24" s="36"/>
    </row>
    <row r="25" spans="1:11" s="25" customFormat="1">
      <c r="D25" s="41" t="s">
        <v>791</v>
      </c>
      <c r="E25" s="27"/>
      <c r="F25" s="27"/>
      <c r="G25" s="27"/>
      <c r="H25" s="27"/>
    </row>
    <row r="26" spans="1:11" s="25" customFormat="1">
      <c r="A26" s="51" t="s">
        <v>792</v>
      </c>
      <c r="D26" s="41" t="s">
        <v>793</v>
      </c>
      <c r="E26" s="50"/>
      <c r="F26" s="50"/>
      <c r="G26" s="50"/>
      <c r="H26" s="37">
        <f>F26-G26</f>
        <v>0</v>
      </c>
    </row>
    <row r="27" spans="1:11" s="25" customFormat="1">
      <c r="A27" s="51" t="s">
        <v>794</v>
      </c>
      <c r="D27" s="41" t="s">
        <v>795</v>
      </c>
      <c r="E27" s="50"/>
      <c r="F27" s="50"/>
      <c r="G27" s="50"/>
      <c r="H27" s="37">
        <f t="shared" ref="H27:H28" si="0">F27-G27</f>
        <v>0</v>
      </c>
    </row>
    <row r="28" spans="1:11" s="25" customFormat="1">
      <c r="A28" s="51" t="s">
        <v>796</v>
      </c>
      <c r="D28" s="41" t="s">
        <v>797</v>
      </c>
      <c r="E28" s="50"/>
      <c r="F28" s="50"/>
      <c r="G28" s="50"/>
      <c r="H28" s="37">
        <f t="shared" si="0"/>
        <v>0</v>
      </c>
    </row>
    <row r="29" spans="1:11" s="25" customFormat="1">
      <c r="A29" s="51" t="s">
        <v>798</v>
      </c>
      <c r="D29" s="41" t="s">
        <v>799</v>
      </c>
      <c r="E29" s="37">
        <f>E26+E27-E28</f>
        <v>0</v>
      </c>
      <c r="F29" s="37">
        <f t="shared" ref="F29:G29" si="1">F26+F27-F28</f>
        <v>0</v>
      </c>
      <c r="G29" s="37">
        <f t="shared" si="1"/>
        <v>0</v>
      </c>
      <c r="H29" s="37">
        <f>H26+H27-H28</f>
        <v>0</v>
      </c>
    </row>
    <row r="30" spans="1:11" s="25" customFormat="1">
      <c r="A30" s="51"/>
      <c r="D30" s="41"/>
      <c r="E30" s="27"/>
      <c r="F30" s="27"/>
      <c r="G30" s="27"/>
      <c r="H30" s="27"/>
    </row>
    <row r="31" spans="1:11" s="25" customFormat="1">
      <c r="A31" s="51"/>
      <c r="D31" s="41" t="s">
        <v>800</v>
      </c>
      <c r="E31" s="27"/>
      <c r="F31" s="27"/>
      <c r="G31" s="27"/>
      <c r="H31" s="27"/>
    </row>
    <row r="32" spans="1:11" s="25" customFormat="1">
      <c r="A32" s="51" t="s">
        <v>801</v>
      </c>
      <c r="D32" s="41" t="s">
        <v>793</v>
      </c>
      <c r="E32" s="50"/>
      <c r="F32" s="50"/>
      <c r="G32" s="50"/>
      <c r="H32" s="37">
        <f>F32-G32</f>
        <v>0</v>
      </c>
    </row>
    <row r="33" spans="1:10" s="25" customFormat="1">
      <c r="A33" s="51" t="s">
        <v>802</v>
      </c>
      <c r="D33" s="41" t="s">
        <v>795</v>
      </c>
      <c r="E33" s="50"/>
      <c r="F33" s="50"/>
      <c r="G33" s="50"/>
      <c r="H33" s="37">
        <f t="shared" ref="H33:H34" si="2">F33-G33</f>
        <v>0</v>
      </c>
    </row>
    <row r="34" spans="1:10" s="25" customFormat="1">
      <c r="A34" s="51" t="s">
        <v>803</v>
      </c>
      <c r="D34" s="41" t="s">
        <v>797</v>
      </c>
      <c r="E34" s="50"/>
      <c r="F34" s="50"/>
      <c r="G34" s="50"/>
      <c r="H34" s="37">
        <f t="shared" si="2"/>
        <v>0</v>
      </c>
    </row>
    <row r="35" spans="1:10" s="25" customFormat="1">
      <c r="A35" s="51" t="s">
        <v>804</v>
      </c>
      <c r="D35" s="41" t="s">
        <v>805</v>
      </c>
      <c r="E35" s="37">
        <f t="shared" ref="E35:G35" si="3">E32+E33-E34</f>
        <v>0</v>
      </c>
      <c r="F35" s="37">
        <f t="shared" si="3"/>
        <v>0</v>
      </c>
      <c r="G35" s="37">
        <f t="shared" si="3"/>
        <v>0</v>
      </c>
      <c r="H35" s="37">
        <f>H32+H33-H34</f>
        <v>0</v>
      </c>
    </row>
    <row r="36" spans="1:10" s="25" customFormat="1">
      <c r="A36" s="51"/>
      <c r="D36" s="41"/>
      <c r="E36" s="27"/>
      <c r="F36" s="27"/>
      <c r="G36" s="27"/>
      <c r="H36" s="27"/>
    </row>
    <row r="37" spans="1:10" s="25" customFormat="1">
      <c r="A37" s="51" t="s">
        <v>806</v>
      </c>
      <c r="D37" s="41" t="s">
        <v>807</v>
      </c>
      <c r="E37" s="37">
        <f>E29+E35</f>
        <v>0</v>
      </c>
      <c r="F37" s="37">
        <f t="shared" ref="F37:H37" si="4">F29+F35</f>
        <v>0</v>
      </c>
      <c r="G37" s="37">
        <f t="shared" si="4"/>
        <v>0</v>
      </c>
      <c r="H37" s="37">
        <f t="shared" si="4"/>
        <v>0</v>
      </c>
    </row>
    <row r="38" spans="1:10" s="25" customFormat="1">
      <c r="A38" s="51"/>
      <c r="D38" s="41"/>
      <c r="E38" s="27"/>
      <c r="F38" s="27"/>
      <c r="G38" s="27"/>
      <c r="H38" s="27"/>
    </row>
    <row r="39" spans="1:10" s="25" customFormat="1">
      <c r="A39" s="51"/>
      <c r="D39" s="41" t="s">
        <v>808</v>
      </c>
      <c r="E39" s="27"/>
      <c r="F39" s="27"/>
      <c r="G39" s="27"/>
      <c r="H39" s="27"/>
    </row>
    <row r="40" spans="1:10" s="25" customFormat="1">
      <c r="A40" s="51" t="s">
        <v>809</v>
      </c>
      <c r="D40" s="41" t="s">
        <v>810</v>
      </c>
      <c r="E40" s="37">
        <f>E29</f>
        <v>0</v>
      </c>
      <c r="F40" s="37">
        <f t="shared" ref="F40:H40" si="5">F29</f>
        <v>0</v>
      </c>
      <c r="G40" s="37">
        <f t="shared" si="5"/>
        <v>0</v>
      </c>
      <c r="H40" s="37">
        <f t="shared" si="5"/>
        <v>0</v>
      </c>
    </row>
    <row r="41" spans="1:10" s="25" customFormat="1">
      <c r="A41" s="51" t="s">
        <v>811</v>
      </c>
      <c r="D41" s="41" t="s">
        <v>812</v>
      </c>
      <c r="E41" s="37">
        <f>E35</f>
        <v>0</v>
      </c>
      <c r="F41" s="37">
        <f t="shared" ref="F41:H41" si="6">F35</f>
        <v>0</v>
      </c>
      <c r="G41" s="37">
        <f t="shared" si="6"/>
        <v>0</v>
      </c>
      <c r="H41" s="37">
        <f t="shared" si="6"/>
        <v>0</v>
      </c>
    </row>
    <row r="42" spans="1:10" s="25" customFormat="1">
      <c r="A42" s="51" t="s">
        <v>806</v>
      </c>
      <c r="D42" s="29" t="s">
        <v>748</v>
      </c>
      <c r="E42" s="37">
        <f>E40+E41</f>
        <v>0</v>
      </c>
      <c r="F42" s="37">
        <f t="shared" ref="F42:H42" si="7">F40+F41</f>
        <v>0</v>
      </c>
      <c r="G42" s="37">
        <f t="shared" si="7"/>
        <v>0</v>
      </c>
      <c r="H42" s="37">
        <f t="shared" si="7"/>
        <v>0</v>
      </c>
    </row>
    <row r="43" spans="1:10" s="51" customFormat="1" ht="15.75" hidden="1" customHeight="1">
      <c r="C43" s="51" t="s">
        <v>580</v>
      </c>
    </row>
    <row r="44" spans="1:10" s="51" customFormat="1" ht="24" hidden="1" customHeight="1">
      <c r="C44" s="51" t="s">
        <v>598</v>
      </c>
      <c r="J44" s="51" t="s">
        <v>599</v>
      </c>
    </row>
    <row r="45" spans="1:10" s="9" customFormat="1" ht="22.5" hidden="1" customHeight="1"/>
    <row r="46" spans="1:10" s="9" customFormat="1" hidden="1"/>
    <row r="47" spans="1:10" s="9" customFormat="1" hidden="1"/>
    <row r="48" spans="1:10" s="9" customFormat="1" hidden="1"/>
    <row r="49" spans="3:10" s="9" customFormat="1" hidden="1">
      <c r="C49" s="9" t="s">
        <v>813</v>
      </c>
    </row>
    <row r="56" spans="3:10">
      <c r="D56" s="39" t="s">
        <v>761</v>
      </c>
      <c r="E56" s="58" t="str">
        <f>StartUp!G17</f>
        <v>31-Jan-2025</v>
      </c>
    </row>
    <row r="60" spans="3:10">
      <c r="F60" s="25"/>
      <c r="G60" s="25"/>
      <c r="H60" s="25"/>
    </row>
    <row r="61" spans="3:10" s="9" customFormat="1" hidden="1">
      <c r="C61" s="9" t="s">
        <v>814</v>
      </c>
    </row>
    <row r="62" spans="3:10" s="9" customFormat="1" hidden="1"/>
    <row r="63" spans="3:10" s="9" customFormat="1" hidden="1">
      <c r="E63" s="9" t="s">
        <v>783</v>
      </c>
      <c r="F63" s="9" t="s">
        <v>784</v>
      </c>
      <c r="G63" s="9" t="s">
        <v>785</v>
      </c>
      <c r="H63" s="9" t="s">
        <v>786</v>
      </c>
    </row>
    <row r="64" spans="3:10" s="9" customFormat="1" hidden="1">
      <c r="C64" s="9" t="s">
        <v>578</v>
      </c>
      <c r="D64" s="9" t="s">
        <v>579</v>
      </c>
      <c r="I64" s="9" t="s">
        <v>580</v>
      </c>
      <c r="J64" s="9" t="s">
        <v>581</v>
      </c>
    </row>
    <row r="65" spans="1:8" s="9" customFormat="1" hidden="1">
      <c r="C65" s="9" t="s">
        <v>614</v>
      </c>
      <c r="D65" s="52" t="s">
        <v>26</v>
      </c>
      <c r="E65" s="45" t="str">
        <f>StartUp!G16</f>
        <v>16-Jan-2021</v>
      </c>
      <c r="F65" s="45" t="str">
        <f>StartUp!G16</f>
        <v>16-Jan-2021</v>
      </c>
      <c r="G65" s="45" t="str">
        <f>StartUp!G16</f>
        <v>16-Jan-2021</v>
      </c>
      <c r="H65" s="45" t="str">
        <f>StartUp!G16</f>
        <v>16-Jan-2021</v>
      </c>
    </row>
    <row r="66" spans="1:8" s="9" customFormat="1" hidden="1">
      <c r="C66" s="9" t="s">
        <v>615</v>
      </c>
      <c r="D66" s="52" t="s">
        <v>30</v>
      </c>
      <c r="E66" s="45" t="str">
        <f>StartUp!G17</f>
        <v>31-Jan-2025</v>
      </c>
      <c r="F66" s="45" t="str">
        <f>StartUp!G17</f>
        <v>31-Jan-2025</v>
      </c>
      <c r="G66" s="45" t="str">
        <f>StartUp!G17</f>
        <v>31-Jan-2025</v>
      </c>
      <c r="H66" s="45" t="str">
        <f>StartUp!G17</f>
        <v>31-Jan-2025</v>
      </c>
    </row>
    <row r="67" spans="1:8" ht="30">
      <c r="A67" s="25"/>
      <c r="C67" s="9" t="s">
        <v>579</v>
      </c>
      <c r="D67" s="40" t="s">
        <v>616</v>
      </c>
      <c r="E67" s="39" t="s">
        <v>787</v>
      </c>
      <c r="F67" s="39" t="s">
        <v>788</v>
      </c>
      <c r="G67" s="39" t="s">
        <v>789</v>
      </c>
      <c r="H67" s="39" t="s">
        <v>790</v>
      </c>
    </row>
    <row r="68" spans="1:8" hidden="1">
      <c r="A68" s="25"/>
      <c r="C68" s="9" t="s">
        <v>580</v>
      </c>
      <c r="D68" s="35"/>
      <c r="E68" s="35"/>
      <c r="F68" s="35"/>
      <c r="G68" s="35"/>
      <c r="H68" s="36"/>
    </row>
    <row r="69" spans="1:8">
      <c r="A69" s="25"/>
      <c r="C69" s="9"/>
      <c r="D69" s="41" t="s">
        <v>791</v>
      </c>
      <c r="E69" s="27"/>
      <c r="F69" s="27"/>
      <c r="G69" s="27"/>
      <c r="H69" s="27"/>
    </row>
    <row r="70" spans="1:8">
      <c r="A70" s="51" t="s">
        <v>792</v>
      </c>
      <c r="D70" s="41" t="s">
        <v>793</v>
      </c>
      <c r="E70" s="37">
        <f>E29</f>
        <v>0</v>
      </c>
      <c r="F70" s="37">
        <f>F29</f>
        <v>0</v>
      </c>
      <c r="G70" s="37">
        <f>G29</f>
        <v>0</v>
      </c>
      <c r="H70" s="37">
        <f>H29</f>
        <v>0</v>
      </c>
    </row>
    <row r="71" spans="1:8">
      <c r="A71" s="51" t="s">
        <v>794</v>
      </c>
      <c r="D71" s="41" t="s">
        <v>795</v>
      </c>
      <c r="E71" s="48"/>
      <c r="F71" s="48"/>
      <c r="G71" s="48"/>
      <c r="H71" s="37">
        <f>F71-G71</f>
        <v>0</v>
      </c>
    </row>
    <row r="72" spans="1:8">
      <c r="A72" s="51" t="s">
        <v>796</v>
      </c>
      <c r="D72" s="41" t="s">
        <v>797</v>
      </c>
      <c r="E72" s="48"/>
      <c r="F72" s="48"/>
      <c r="G72" s="48"/>
      <c r="H72" s="37">
        <f>F72-G72</f>
        <v>0</v>
      </c>
    </row>
    <row r="73" spans="1:8">
      <c r="A73" s="51" t="s">
        <v>798</v>
      </c>
      <c r="D73" s="41" t="s">
        <v>799</v>
      </c>
      <c r="E73" s="37">
        <f>E70+E71-E72</f>
        <v>0</v>
      </c>
      <c r="F73" s="37">
        <f t="shared" ref="F73:H73" si="8">F70+F71-F72</f>
        <v>0</v>
      </c>
      <c r="G73" s="37">
        <f t="shared" si="8"/>
        <v>0</v>
      </c>
      <c r="H73" s="37">
        <f t="shared" si="8"/>
        <v>0</v>
      </c>
    </row>
    <row r="74" spans="1:8">
      <c r="A74" s="51"/>
      <c r="D74" s="41"/>
      <c r="E74" s="27"/>
      <c r="F74" s="27"/>
      <c r="G74" s="27"/>
      <c r="H74" s="27"/>
    </row>
    <row r="75" spans="1:8">
      <c r="A75" s="51"/>
      <c r="D75" s="41" t="s">
        <v>800</v>
      </c>
      <c r="E75" s="27"/>
      <c r="F75" s="27"/>
      <c r="G75" s="27"/>
      <c r="H75" s="27"/>
    </row>
    <row r="76" spans="1:8">
      <c r="A76" s="51" t="s">
        <v>801</v>
      </c>
      <c r="D76" s="41" t="s">
        <v>793</v>
      </c>
      <c r="E76" s="37">
        <f>E35</f>
        <v>0</v>
      </c>
      <c r="F76" s="37">
        <f>F35</f>
        <v>0</v>
      </c>
      <c r="G76" s="37">
        <f>G35</f>
        <v>0</v>
      </c>
      <c r="H76" s="37">
        <f>H35</f>
        <v>0</v>
      </c>
    </row>
    <row r="77" spans="1:8">
      <c r="A77" s="51" t="s">
        <v>802</v>
      </c>
      <c r="D77" s="41" t="s">
        <v>795</v>
      </c>
      <c r="E77" s="48"/>
      <c r="F77" s="48"/>
      <c r="G77" s="48"/>
      <c r="H77" s="37">
        <f>F77-G77</f>
        <v>0</v>
      </c>
    </row>
    <row r="78" spans="1:8">
      <c r="A78" s="51" t="s">
        <v>803</v>
      </c>
      <c r="D78" s="41" t="s">
        <v>797</v>
      </c>
      <c r="E78" s="48"/>
      <c r="F78" s="48"/>
      <c r="G78" s="48"/>
      <c r="H78" s="37">
        <f>F78-G78</f>
        <v>0</v>
      </c>
    </row>
    <row r="79" spans="1:8">
      <c r="A79" s="51" t="s">
        <v>804</v>
      </c>
      <c r="D79" s="41" t="s">
        <v>805</v>
      </c>
      <c r="E79" s="37">
        <f>E76+E77-E78</f>
        <v>0</v>
      </c>
      <c r="F79" s="37">
        <f t="shared" ref="F79:H79" si="9">F76+F77-F78</f>
        <v>0</v>
      </c>
      <c r="G79" s="37">
        <f t="shared" si="9"/>
        <v>0</v>
      </c>
      <c r="H79" s="37">
        <f t="shared" si="9"/>
        <v>0</v>
      </c>
    </row>
    <row r="80" spans="1:8">
      <c r="A80" s="51"/>
      <c r="D80" s="41"/>
      <c r="E80" s="27"/>
      <c r="F80" s="27"/>
      <c r="G80" s="27"/>
      <c r="H80" s="27"/>
    </row>
    <row r="81" spans="1:10">
      <c r="A81" s="51" t="s">
        <v>806</v>
      </c>
      <c r="D81" s="41" t="s">
        <v>807</v>
      </c>
      <c r="E81" s="37">
        <f>E73+E79</f>
        <v>0</v>
      </c>
      <c r="F81" s="37">
        <f>F73+F79</f>
        <v>0</v>
      </c>
      <c r="G81" s="37">
        <f>G73+G79</f>
        <v>0</v>
      </c>
      <c r="H81" s="37">
        <f>H73+H79</f>
        <v>0</v>
      </c>
    </row>
    <row r="82" spans="1:10">
      <c r="A82" s="51"/>
      <c r="D82" s="41"/>
      <c r="E82" s="27"/>
      <c r="F82" s="27"/>
      <c r="G82" s="27"/>
      <c r="H82" s="27"/>
    </row>
    <row r="83" spans="1:10">
      <c r="A83" s="51"/>
      <c r="D83" s="41" t="s">
        <v>808</v>
      </c>
      <c r="E83" s="27"/>
      <c r="F83" s="27"/>
      <c r="G83" s="27"/>
      <c r="H83" s="27"/>
    </row>
    <row r="84" spans="1:10">
      <c r="A84" s="51" t="s">
        <v>809</v>
      </c>
      <c r="D84" s="41" t="s">
        <v>810</v>
      </c>
      <c r="E84" s="37">
        <f>E73</f>
        <v>0</v>
      </c>
      <c r="F84" s="37">
        <f t="shared" ref="F84:H84" si="10">F73</f>
        <v>0</v>
      </c>
      <c r="G84" s="37">
        <f t="shared" si="10"/>
        <v>0</v>
      </c>
      <c r="H84" s="37">
        <f t="shared" si="10"/>
        <v>0</v>
      </c>
    </row>
    <row r="85" spans="1:10">
      <c r="A85" s="51" t="s">
        <v>811</v>
      </c>
      <c r="D85" s="41" t="s">
        <v>812</v>
      </c>
      <c r="E85" s="37">
        <f>E79</f>
        <v>0</v>
      </c>
      <c r="F85" s="37">
        <f t="shared" ref="F85:H85" si="11">F79</f>
        <v>0</v>
      </c>
      <c r="G85" s="37">
        <f t="shared" si="11"/>
        <v>0</v>
      </c>
      <c r="H85" s="37">
        <f t="shared" si="11"/>
        <v>0</v>
      </c>
    </row>
    <row r="86" spans="1:10">
      <c r="A86" s="51" t="s">
        <v>806</v>
      </c>
      <c r="D86" s="29" t="s">
        <v>748</v>
      </c>
      <c r="E86" s="37">
        <f>E84+E85</f>
        <v>0</v>
      </c>
      <c r="F86" s="37">
        <f t="shared" ref="F86:H86" si="12">F84+F85</f>
        <v>0</v>
      </c>
      <c r="G86" s="37">
        <f t="shared" si="12"/>
        <v>0</v>
      </c>
      <c r="H86" s="37">
        <f t="shared" si="12"/>
        <v>0</v>
      </c>
    </row>
    <row r="87" spans="1:10" s="9" customFormat="1">
      <c r="C87" s="9" t="s">
        <v>580</v>
      </c>
    </row>
    <row r="88" spans="1:10" s="9" customFormat="1">
      <c r="C88" s="9" t="s">
        <v>598</v>
      </c>
      <c r="J88" s="9" t="s">
        <v>599</v>
      </c>
    </row>
    <row r="89" spans="1:10" s="9" customFormat="1"/>
    <row r="90" spans="1:10" s="9" customFormat="1"/>
    <row r="98" spans="1:7">
      <c r="C98" s="9" t="s">
        <v>815</v>
      </c>
    </row>
    <row r="99" spans="1:7">
      <c r="C99" s="9"/>
    </row>
    <row r="100" spans="1:7">
      <c r="C100" s="9"/>
    </row>
    <row r="101" spans="1:7">
      <c r="C101" s="9" t="s">
        <v>578</v>
      </c>
      <c r="D101" s="9" t="s">
        <v>579</v>
      </c>
      <c r="F101" s="9" t="s">
        <v>580</v>
      </c>
      <c r="G101" s="9" t="s">
        <v>581</v>
      </c>
    </row>
    <row r="102" spans="1:7">
      <c r="C102" s="9" t="s">
        <v>580</v>
      </c>
      <c r="D102" s="41" t="s">
        <v>702</v>
      </c>
      <c r="E102" s="37" t="str">
        <f>StartUp!G17</f>
        <v>31-Jan-2025</v>
      </c>
      <c r="F102" s="9"/>
      <c r="G102" s="9"/>
    </row>
    <row r="103" spans="1:7">
      <c r="A103" t="s">
        <v>816</v>
      </c>
      <c r="C103" s="9"/>
      <c r="D103" s="29" t="s">
        <v>704</v>
      </c>
      <c r="E103" s="2"/>
      <c r="F103" s="9"/>
      <c r="G103" s="9"/>
    </row>
    <row r="104" spans="1:7">
      <c r="C104" s="9" t="s">
        <v>580</v>
      </c>
      <c r="F104" s="9"/>
      <c r="G104" s="9"/>
    </row>
    <row r="105" spans="1:7">
      <c r="C105" s="9" t="s">
        <v>598</v>
      </c>
      <c r="F105" s="9"/>
      <c r="G105" s="9" t="s">
        <v>599</v>
      </c>
    </row>
  </sheetData>
  <mergeCells count="2">
    <mergeCell ref="D1:G1"/>
    <mergeCell ref="D2:G2"/>
  </mergeCells>
  <dataValidations count="1">
    <dataValidation type="decimal" allowBlank="1" showInputMessage="1" showErrorMessage="1" errorTitle="Error" error="Please enter a numeric value between -999999999999999 and 999999999999999." sqref="E71:G72 E77:G78 E32:G34 E26:G28" xr:uid="{00000000-0002-0000-0B00-000000000000}">
      <formula1>-999999999999900</formula1>
      <formula2>999999999999900</formula2>
    </dataValidation>
  </dataValidations>
  <hyperlinks>
    <hyperlink ref="E5" location="Navigation!A1" display="Back To Navigation Page" xr:uid="{00000000-0004-0000-0B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171"/>
  <sheetViews>
    <sheetView workbookViewId="0">
      <selection activeCell="G17" sqref="G17"/>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6" width="9.140625" style="1"/>
    <col min="7" max="7" width="18.5703125" style="1" customWidth="1"/>
    <col min="8" max="9" width="9.140625" style="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3</v>
      </c>
      <c r="K1" s="1" t="s">
        <v>4</v>
      </c>
      <c r="L1" s="1" t="s">
        <v>5</v>
      </c>
      <c r="M1" s="1">
        <v>1</v>
      </c>
    </row>
    <row r="2" spans="2:13">
      <c r="J2" s="1" t="s">
        <v>6</v>
      </c>
      <c r="K2" s="1" t="s">
        <v>7</v>
      </c>
      <c r="L2" s="1" t="s">
        <v>8</v>
      </c>
      <c r="M2" s="1">
        <v>1000</v>
      </c>
    </row>
    <row r="3" spans="2:13">
      <c r="J3" s="1" t="s">
        <v>9</v>
      </c>
      <c r="K3" s="1" t="s">
        <v>10</v>
      </c>
      <c r="L3" s="1" t="s">
        <v>11</v>
      </c>
      <c r="M3" s="1">
        <v>100000</v>
      </c>
    </row>
    <row r="4" spans="2:13">
      <c r="J4" s="1" t="s">
        <v>12</v>
      </c>
      <c r="K4" s="1" t="s">
        <v>13</v>
      </c>
      <c r="L4" s="1" t="s">
        <v>14</v>
      </c>
      <c r="M4" s="1">
        <v>1000000</v>
      </c>
    </row>
    <row r="5" spans="2:13">
      <c r="J5" s="1" t="s">
        <v>15</v>
      </c>
      <c r="K5" s="1" t="s">
        <v>16</v>
      </c>
      <c r="L5" s="1" t="s">
        <v>17</v>
      </c>
      <c r="M5" s="1">
        <v>1000000000</v>
      </c>
    </row>
    <row r="6" spans="2:13">
      <c r="C6" s="2" t="s">
        <v>18</v>
      </c>
      <c r="D6" s="2" t="s">
        <v>19</v>
      </c>
      <c r="J6" s="1" t="s">
        <v>20</v>
      </c>
      <c r="K6" s="1" t="s">
        <v>21</v>
      </c>
    </row>
    <row r="7" spans="2:13">
      <c r="C7" s="2" t="s">
        <v>22</v>
      </c>
      <c r="D7" s="2" t="s">
        <v>8</v>
      </c>
      <c r="J7" s="1" t="s">
        <v>23</v>
      </c>
      <c r="K7" s="1" t="s">
        <v>24</v>
      </c>
    </row>
    <row r="8" spans="2:13">
      <c r="B8" s="4" t="s">
        <v>25</v>
      </c>
      <c r="C8" s="2" t="s">
        <v>26</v>
      </c>
      <c r="D8" s="5" t="str">
        <f>G8</f>
        <v>01-Jan-2025</v>
      </c>
      <c r="G8" s="5" t="s">
        <v>27</v>
      </c>
      <c r="J8" s="1" t="s">
        <v>28</v>
      </c>
      <c r="K8" s="1" t="s">
        <v>29</v>
      </c>
    </row>
    <row r="9" spans="2:13">
      <c r="B9" s="4"/>
      <c r="C9" s="2" t="s">
        <v>30</v>
      </c>
      <c r="D9" s="2" t="str">
        <f>IF(G17="",G15,G17)</f>
        <v>31-Jan-2025</v>
      </c>
      <c r="G9" s="5" t="s">
        <v>31</v>
      </c>
      <c r="H9" s="1" t="str">
        <f>IF(G17="",G15,G17)</f>
        <v>31-Jan-2025</v>
      </c>
      <c r="J9" s="1" t="s">
        <v>32</v>
      </c>
      <c r="K9" s="1" t="s">
        <v>33</v>
      </c>
    </row>
    <row r="10" spans="2:13">
      <c r="B10" s="4" t="s">
        <v>34</v>
      </c>
      <c r="C10" s="2" t="s">
        <v>26</v>
      </c>
      <c r="D10" s="5"/>
      <c r="G10" s="5" t="s">
        <v>35</v>
      </c>
      <c r="J10" s="1" t="s">
        <v>36</v>
      </c>
      <c r="K10" s="1" t="s">
        <v>37</v>
      </c>
    </row>
    <row r="11" spans="2:13">
      <c r="B11" s="4"/>
      <c r="C11" s="2" t="s">
        <v>30</v>
      </c>
      <c r="D11" s="5"/>
      <c r="G11" s="59">
        <v>44227</v>
      </c>
      <c r="J11" s="1" t="s">
        <v>38</v>
      </c>
      <c r="K11" s="1" t="s">
        <v>39</v>
      </c>
    </row>
    <row r="12" spans="2:13">
      <c r="C12" s="2" t="s">
        <v>40</v>
      </c>
      <c r="D12" s="2">
        <f>D16</f>
        <v>0</v>
      </c>
      <c r="G12" s="5" t="s">
        <v>27</v>
      </c>
      <c r="J12" s="1" t="s">
        <v>41</v>
      </c>
      <c r="K12" s="1" t="s">
        <v>42</v>
      </c>
    </row>
    <row r="13" spans="2:13">
      <c r="C13" s="2" t="s">
        <v>43</v>
      </c>
      <c r="D13" s="2"/>
      <c r="G13" s="5" t="s">
        <v>31</v>
      </c>
      <c r="J13" s="1" t="s">
        <v>44</v>
      </c>
      <c r="K13" s="1" t="s">
        <v>45</v>
      </c>
    </row>
    <row r="14" spans="2:13">
      <c r="B14" s="2" t="s">
        <v>46</v>
      </c>
      <c r="C14" s="2" t="s">
        <v>26</v>
      </c>
      <c r="D14" s="5"/>
      <c r="G14" s="5" t="s">
        <v>27</v>
      </c>
      <c r="J14" s="1" t="s">
        <v>47</v>
      </c>
      <c r="K14" s="1" t="s">
        <v>48</v>
      </c>
    </row>
    <row r="15" spans="2:13">
      <c r="B15" s="2"/>
      <c r="C15" s="2" t="s">
        <v>30</v>
      </c>
      <c r="D15" s="5"/>
      <c r="G15" s="5" t="s">
        <v>31</v>
      </c>
      <c r="J15" s="1" t="s">
        <v>49</v>
      </c>
      <c r="K15" s="1" t="s">
        <v>50</v>
      </c>
    </row>
    <row r="16" spans="2:13">
      <c r="B16" s="2" t="s">
        <v>51</v>
      </c>
      <c r="C16" s="2"/>
      <c r="D16" s="5"/>
      <c r="G16" s="5" t="s">
        <v>52</v>
      </c>
      <c r="J16" s="1" t="s">
        <v>53</v>
      </c>
      <c r="K16" s="1" t="s">
        <v>54</v>
      </c>
    </row>
    <row r="17" spans="2:11">
      <c r="B17" s="2" t="s">
        <v>55</v>
      </c>
      <c r="C17" s="2"/>
      <c r="D17" s="2"/>
      <c r="G17" s="5" t="s">
        <v>56</v>
      </c>
      <c r="J17" s="1" t="s">
        <v>57</v>
      </c>
      <c r="K17" s="1" t="s">
        <v>58</v>
      </c>
    </row>
    <row r="18" spans="2:11">
      <c r="B18" s="2" t="s">
        <v>59</v>
      </c>
      <c r="C18" s="2"/>
      <c r="D18" s="2" t="s">
        <v>60</v>
      </c>
      <c r="G18" s="5"/>
      <c r="J18" s="1" t="s">
        <v>61</v>
      </c>
      <c r="K18" s="1" t="s">
        <v>62</v>
      </c>
    </row>
    <row r="19" spans="2:11">
      <c r="B19" s="2" t="s">
        <v>63</v>
      </c>
      <c r="C19" s="2"/>
      <c r="D19" s="2">
        <v>0</v>
      </c>
      <c r="G19" s="5"/>
      <c r="J19" s="1" t="s">
        <v>64</v>
      </c>
      <c r="K19" s="1" t="s">
        <v>65</v>
      </c>
    </row>
    <row r="20" spans="2:11">
      <c r="B20" s="2" t="s">
        <v>66</v>
      </c>
      <c r="C20" s="2"/>
      <c r="D20" s="2">
        <v>2010</v>
      </c>
      <c r="J20" s="1" t="s">
        <v>67</v>
      </c>
      <c r="K20" s="1" t="s">
        <v>68</v>
      </c>
    </row>
    <row r="21" spans="2:11">
      <c r="B21" s="2" t="s">
        <v>69</v>
      </c>
      <c r="C21" s="2"/>
      <c r="D21" s="2">
        <v>0</v>
      </c>
      <c r="J21" s="1" t="s">
        <v>70</v>
      </c>
      <c r="K21" s="1" t="s">
        <v>71</v>
      </c>
    </row>
    <row r="22" spans="2:11">
      <c r="B22" s="2" t="s">
        <v>72</v>
      </c>
      <c r="C22" s="2"/>
      <c r="D22" s="2" t="s">
        <v>73</v>
      </c>
      <c r="G22" s="1" t="s">
        <v>74</v>
      </c>
      <c r="J22" s="1" t="s">
        <v>75</v>
      </c>
      <c r="K22" s="1" t="s">
        <v>76</v>
      </c>
    </row>
    <row r="23" spans="2:11">
      <c r="B23" s="2" t="s">
        <v>77</v>
      </c>
      <c r="C23" s="2"/>
      <c r="D23" s="24">
        <v>0.18</v>
      </c>
      <c r="G23" s="1" t="s">
        <v>78</v>
      </c>
      <c r="J23" s="1" t="s">
        <v>79</v>
      </c>
      <c r="K23" s="1" t="s">
        <v>80</v>
      </c>
    </row>
    <row r="24" spans="2:11">
      <c r="D24" s="24">
        <v>0.18</v>
      </c>
      <c r="J24" s="1" t="s">
        <v>81</v>
      </c>
      <c r="K24" s="1" t="s">
        <v>82</v>
      </c>
    </row>
    <row r="25" spans="2:11" ht="15.75" thickBot="1">
      <c r="D25" s="24">
        <v>0.18</v>
      </c>
      <c r="G25" s="1" t="str">
        <f>TEXT(G12,"")</f>
        <v/>
      </c>
      <c r="J25" s="1" t="s">
        <v>83</v>
      </c>
      <c r="K25" s="1" t="s">
        <v>84</v>
      </c>
    </row>
    <row r="26" spans="2:11" ht="60.75" thickBot="1">
      <c r="B26" s="1" t="s">
        <v>85</v>
      </c>
      <c r="D26" s="28" t="s">
        <v>86</v>
      </c>
      <c r="J26" s="1" t="s">
        <v>87</v>
      </c>
      <c r="K26" s="1" t="s">
        <v>88</v>
      </c>
    </row>
    <row r="27" spans="2:11">
      <c r="B27" s="1" t="s">
        <v>89</v>
      </c>
      <c r="D27" s="1" t="s">
        <v>90</v>
      </c>
      <c r="J27" s="1" t="s">
        <v>91</v>
      </c>
      <c r="K27" s="1" t="s">
        <v>92</v>
      </c>
    </row>
    <row r="28" spans="2:11">
      <c r="B28" s="1" t="s">
        <v>93</v>
      </c>
      <c r="D28" s="1" t="s">
        <v>94</v>
      </c>
      <c r="J28" s="1" t="s">
        <v>95</v>
      </c>
      <c r="K28" s="1" t="s">
        <v>96</v>
      </c>
    </row>
    <row r="29" spans="2:11">
      <c r="B29" s="1" t="s">
        <v>97</v>
      </c>
      <c r="J29" s="1" t="s">
        <v>98</v>
      </c>
      <c r="K29" s="1" t="s">
        <v>99</v>
      </c>
    </row>
    <row r="30" spans="2:11">
      <c r="J30" s="1" t="s">
        <v>100</v>
      </c>
      <c r="K30" s="1" t="s">
        <v>101</v>
      </c>
    </row>
    <row r="31" spans="2:11">
      <c r="J31" s="1" t="s">
        <v>102</v>
      </c>
      <c r="K31" s="1" t="s">
        <v>103</v>
      </c>
    </row>
    <row r="32" spans="2:11">
      <c r="J32" s="1" t="s">
        <v>104</v>
      </c>
      <c r="K32" s="1" t="s">
        <v>105</v>
      </c>
    </row>
    <row r="33" spans="10:11">
      <c r="J33" s="1" t="s">
        <v>106</v>
      </c>
      <c r="K33" s="1" t="s">
        <v>107</v>
      </c>
    </row>
    <row r="34" spans="10:11">
      <c r="J34" s="1" t="s">
        <v>108</v>
      </c>
      <c r="K34" s="1" t="s">
        <v>109</v>
      </c>
    </row>
    <row r="35" spans="10:11">
      <c r="J35" s="1" t="s">
        <v>110</v>
      </c>
      <c r="K35" s="1" t="s">
        <v>111</v>
      </c>
    </row>
    <row r="36" spans="10:11">
      <c r="J36" s="1" t="s">
        <v>112</v>
      </c>
      <c r="K36" s="1" t="s">
        <v>113</v>
      </c>
    </row>
    <row r="37" spans="10:11">
      <c r="J37" s="1" t="s">
        <v>114</v>
      </c>
      <c r="K37" s="1" t="s">
        <v>115</v>
      </c>
    </row>
    <row r="38" spans="10:11">
      <c r="J38" s="1" t="s">
        <v>116</v>
      </c>
      <c r="K38" s="1" t="s">
        <v>117</v>
      </c>
    </row>
    <row r="39" spans="10:11">
      <c r="J39" s="1" t="s">
        <v>118</v>
      </c>
      <c r="K39" s="1" t="s">
        <v>119</v>
      </c>
    </row>
    <row r="40" spans="10:11">
      <c r="J40" s="1" t="s">
        <v>120</v>
      </c>
      <c r="K40" s="1" t="s">
        <v>121</v>
      </c>
    </row>
    <row r="41" spans="10:11">
      <c r="J41" s="1" t="s">
        <v>122</v>
      </c>
      <c r="K41" s="1" t="s">
        <v>123</v>
      </c>
    </row>
    <row r="42" spans="10:11">
      <c r="J42" s="1" t="s">
        <v>124</v>
      </c>
      <c r="K42" s="1" t="s">
        <v>125</v>
      </c>
    </row>
    <row r="43" spans="10:11">
      <c r="J43" s="1" t="s">
        <v>126</v>
      </c>
      <c r="K43" s="1" t="s">
        <v>127</v>
      </c>
    </row>
    <row r="44" spans="10:11">
      <c r="J44" s="1" t="s">
        <v>128</v>
      </c>
      <c r="K44" s="1" t="s">
        <v>129</v>
      </c>
    </row>
    <row r="45" spans="10:11">
      <c r="J45" s="1" t="s">
        <v>130</v>
      </c>
      <c r="K45" s="1" t="s">
        <v>131</v>
      </c>
    </row>
    <row r="46" spans="10:11">
      <c r="J46" s="1" t="s">
        <v>132</v>
      </c>
      <c r="K46" s="1" t="s">
        <v>133</v>
      </c>
    </row>
    <row r="47" spans="10:11">
      <c r="J47" s="1" t="s">
        <v>134</v>
      </c>
      <c r="K47" s="1" t="s">
        <v>135</v>
      </c>
    </row>
    <row r="48" spans="10:11">
      <c r="J48" s="1" t="s">
        <v>136</v>
      </c>
      <c r="K48" s="1" t="s">
        <v>137</v>
      </c>
    </row>
    <row r="49" spans="10:11">
      <c r="J49" s="1" t="s">
        <v>138</v>
      </c>
      <c r="K49" s="1" t="s">
        <v>139</v>
      </c>
    </row>
    <row r="50" spans="10:11">
      <c r="J50" s="1" t="s">
        <v>140</v>
      </c>
      <c r="K50" s="1" t="s">
        <v>141</v>
      </c>
    </row>
    <row r="51" spans="10:11">
      <c r="J51" s="1" t="s">
        <v>142</v>
      </c>
      <c r="K51" s="1" t="s">
        <v>143</v>
      </c>
    </row>
    <row r="52" spans="10:11">
      <c r="J52" s="1" t="s">
        <v>144</v>
      </c>
      <c r="K52" s="1" t="s">
        <v>145</v>
      </c>
    </row>
    <row r="53" spans="10:11">
      <c r="J53" s="1" t="s">
        <v>146</v>
      </c>
      <c r="K53" s="1" t="s">
        <v>147</v>
      </c>
    </row>
    <row r="54" spans="10:11">
      <c r="J54" s="1" t="s">
        <v>148</v>
      </c>
      <c r="K54" s="1" t="s">
        <v>149</v>
      </c>
    </row>
    <row r="55" spans="10:11">
      <c r="J55" s="1" t="s">
        <v>150</v>
      </c>
      <c r="K55" s="1" t="s">
        <v>151</v>
      </c>
    </row>
    <row r="56" spans="10:11">
      <c r="J56" s="1" t="s">
        <v>152</v>
      </c>
      <c r="K56" s="1" t="s">
        <v>153</v>
      </c>
    </row>
    <row r="57" spans="10:11">
      <c r="J57" s="1" t="s">
        <v>154</v>
      </c>
      <c r="K57" s="1" t="s">
        <v>155</v>
      </c>
    </row>
    <row r="58" spans="10:11">
      <c r="J58" s="1" t="s">
        <v>156</v>
      </c>
      <c r="K58" s="1" t="s">
        <v>157</v>
      </c>
    </row>
    <row r="59" spans="10:11">
      <c r="J59" s="1" t="s">
        <v>158</v>
      </c>
      <c r="K59" s="1" t="s">
        <v>159</v>
      </c>
    </row>
    <row r="60" spans="10:11">
      <c r="J60" s="1" t="s">
        <v>160</v>
      </c>
      <c r="K60" s="1" t="s">
        <v>161</v>
      </c>
    </row>
    <row r="61" spans="10:11">
      <c r="J61" s="1" t="s">
        <v>162</v>
      </c>
      <c r="K61" s="1" t="s">
        <v>163</v>
      </c>
    </row>
    <row r="62" spans="10:11">
      <c r="J62" s="1" t="s">
        <v>164</v>
      </c>
      <c r="K62" s="1" t="s">
        <v>165</v>
      </c>
    </row>
    <row r="63" spans="10:11">
      <c r="J63" s="1" t="s">
        <v>166</v>
      </c>
      <c r="K63" s="1" t="s">
        <v>167</v>
      </c>
    </row>
    <row r="64" spans="10:11">
      <c r="J64" s="1" t="s">
        <v>168</v>
      </c>
      <c r="K64" s="1" t="s">
        <v>169</v>
      </c>
    </row>
    <row r="65" spans="10:11">
      <c r="J65" s="1" t="s">
        <v>170</v>
      </c>
      <c r="K65" s="1" t="s">
        <v>171</v>
      </c>
    </row>
    <row r="66" spans="10:11">
      <c r="J66" s="1" t="s">
        <v>172</v>
      </c>
      <c r="K66" s="1" t="s">
        <v>173</v>
      </c>
    </row>
    <row r="67" spans="10:11">
      <c r="J67" s="1" t="s">
        <v>174</v>
      </c>
      <c r="K67" s="1" t="s">
        <v>175</v>
      </c>
    </row>
    <row r="68" spans="10:11">
      <c r="J68" s="1" t="s">
        <v>176</v>
      </c>
      <c r="K68" s="1" t="s">
        <v>19</v>
      </c>
    </row>
    <row r="69" spans="10:11">
      <c r="J69" s="1" t="s">
        <v>177</v>
      </c>
      <c r="K69" s="1" t="s">
        <v>178</v>
      </c>
    </row>
    <row r="70" spans="10:11">
      <c r="J70" s="1" t="s">
        <v>179</v>
      </c>
      <c r="K70" s="1" t="s">
        <v>180</v>
      </c>
    </row>
    <row r="71" spans="10:11">
      <c r="J71" s="1" t="s">
        <v>181</v>
      </c>
      <c r="K71" s="1" t="s">
        <v>182</v>
      </c>
    </row>
    <row r="72" spans="10:11">
      <c r="J72" s="1" t="s">
        <v>183</v>
      </c>
      <c r="K72" s="1" t="s">
        <v>184</v>
      </c>
    </row>
    <row r="73" spans="10:11">
      <c r="J73" s="1" t="s">
        <v>185</v>
      </c>
      <c r="K73" s="1" t="s">
        <v>186</v>
      </c>
    </row>
    <row r="74" spans="10:11">
      <c r="J74" s="1" t="s">
        <v>187</v>
      </c>
      <c r="K74" s="1" t="s">
        <v>188</v>
      </c>
    </row>
    <row r="75" spans="10:11">
      <c r="J75" s="1" t="s">
        <v>189</v>
      </c>
      <c r="K75" s="1" t="s">
        <v>190</v>
      </c>
    </row>
    <row r="76" spans="10:11">
      <c r="J76" s="1" t="s">
        <v>191</v>
      </c>
      <c r="K76" s="1" t="s">
        <v>192</v>
      </c>
    </row>
    <row r="77" spans="10:11">
      <c r="J77" s="1" t="s">
        <v>193</v>
      </c>
      <c r="K77" s="1" t="s">
        <v>194</v>
      </c>
    </row>
    <row r="78" spans="10:11">
      <c r="J78" s="1" t="s">
        <v>195</v>
      </c>
      <c r="K78" s="1" t="s">
        <v>196</v>
      </c>
    </row>
    <row r="79" spans="10:11">
      <c r="J79" s="1" t="s">
        <v>197</v>
      </c>
      <c r="K79" s="1" t="s">
        <v>198</v>
      </c>
    </row>
    <row r="80" spans="10:11">
      <c r="J80" s="1" t="s">
        <v>199</v>
      </c>
      <c r="K80" s="1" t="s">
        <v>200</v>
      </c>
    </row>
    <row r="81" spans="10:11">
      <c r="J81" s="1" t="s">
        <v>201</v>
      </c>
      <c r="K81" s="1" t="s">
        <v>202</v>
      </c>
    </row>
    <row r="82" spans="10:11">
      <c r="J82" s="1" t="s">
        <v>203</v>
      </c>
      <c r="K82" s="1" t="s">
        <v>204</v>
      </c>
    </row>
    <row r="83" spans="10:11">
      <c r="J83" s="1" t="s">
        <v>205</v>
      </c>
      <c r="K83" s="1" t="s">
        <v>206</v>
      </c>
    </row>
    <row r="84" spans="10:11">
      <c r="J84" s="1" t="s">
        <v>207</v>
      </c>
      <c r="K84" s="1" t="s">
        <v>208</v>
      </c>
    </row>
    <row r="85" spans="10:11">
      <c r="J85" s="1" t="s">
        <v>209</v>
      </c>
      <c r="K85" s="1" t="s">
        <v>210</v>
      </c>
    </row>
    <row r="86" spans="10:11">
      <c r="J86" s="1" t="s">
        <v>211</v>
      </c>
      <c r="K86" s="1" t="s">
        <v>212</v>
      </c>
    </row>
    <row r="87" spans="10:11">
      <c r="J87" s="1" t="s">
        <v>213</v>
      </c>
      <c r="K87" s="1" t="s">
        <v>214</v>
      </c>
    </row>
    <row r="88" spans="10:11">
      <c r="J88" s="1" t="s">
        <v>215</v>
      </c>
      <c r="K88" s="1" t="s">
        <v>216</v>
      </c>
    </row>
    <row r="89" spans="10:11">
      <c r="J89" s="1" t="s">
        <v>217</v>
      </c>
      <c r="K89" s="1" t="s">
        <v>218</v>
      </c>
    </row>
    <row r="90" spans="10:11">
      <c r="J90" s="1" t="s">
        <v>219</v>
      </c>
      <c r="K90" s="1" t="s">
        <v>220</v>
      </c>
    </row>
    <row r="91" spans="10:11">
      <c r="J91" s="1" t="s">
        <v>221</v>
      </c>
      <c r="K91" s="1" t="s">
        <v>222</v>
      </c>
    </row>
    <row r="92" spans="10:11">
      <c r="J92" s="1" t="s">
        <v>223</v>
      </c>
      <c r="K92" s="1" t="s">
        <v>224</v>
      </c>
    </row>
    <row r="93" spans="10:11">
      <c r="J93" s="1" t="s">
        <v>225</v>
      </c>
      <c r="K93" s="1" t="s">
        <v>226</v>
      </c>
    </row>
    <row r="94" spans="10:11">
      <c r="J94" s="1" t="s">
        <v>227</v>
      </c>
      <c r="K94" s="1" t="s">
        <v>228</v>
      </c>
    </row>
    <row r="95" spans="10:11">
      <c r="J95" s="1" t="s">
        <v>229</v>
      </c>
      <c r="K95" s="1" t="s">
        <v>230</v>
      </c>
    </row>
    <row r="96" spans="10:11">
      <c r="J96" s="1" t="s">
        <v>231</v>
      </c>
      <c r="K96" s="1" t="s">
        <v>232</v>
      </c>
    </row>
    <row r="97" spans="10:11">
      <c r="J97" s="1" t="s">
        <v>233</v>
      </c>
      <c r="K97" s="1" t="s">
        <v>234</v>
      </c>
    </row>
    <row r="98" spans="10:11">
      <c r="J98" s="1" t="s">
        <v>235</v>
      </c>
      <c r="K98" s="1" t="s">
        <v>236</v>
      </c>
    </row>
    <row r="99" spans="10:11">
      <c r="J99" s="1" t="s">
        <v>237</v>
      </c>
      <c r="K99" s="1" t="s">
        <v>238</v>
      </c>
    </row>
    <row r="100" spans="10:11">
      <c r="J100" s="1" t="s">
        <v>239</v>
      </c>
      <c r="K100" s="1" t="s">
        <v>240</v>
      </c>
    </row>
    <row r="101" spans="10:11">
      <c r="J101" s="1" t="s">
        <v>241</v>
      </c>
      <c r="K101" s="1" t="s">
        <v>242</v>
      </c>
    </row>
    <row r="102" spans="10:11">
      <c r="J102" s="1" t="s">
        <v>243</v>
      </c>
      <c r="K102" s="1" t="s">
        <v>244</v>
      </c>
    </row>
    <row r="103" spans="10:11">
      <c r="J103" s="1" t="s">
        <v>245</v>
      </c>
      <c r="K103" s="1" t="s">
        <v>246</v>
      </c>
    </row>
    <row r="104" spans="10:11">
      <c r="J104" s="1" t="s">
        <v>247</v>
      </c>
      <c r="K104" s="1" t="s">
        <v>248</v>
      </c>
    </row>
    <row r="105" spans="10:11">
      <c r="J105" s="1" t="s">
        <v>249</v>
      </c>
      <c r="K105" s="1" t="s">
        <v>250</v>
      </c>
    </row>
    <row r="106" spans="10:11">
      <c r="J106" s="1" t="s">
        <v>251</v>
      </c>
      <c r="K106" s="1" t="s">
        <v>252</v>
      </c>
    </row>
    <row r="107" spans="10:11">
      <c r="J107" s="1" t="s">
        <v>253</v>
      </c>
      <c r="K107" s="1" t="s">
        <v>254</v>
      </c>
    </row>
    <row r="108" spans="10:11">
      <c r="J108" s="1" t="s">
        <v>255</v>
      </c>
      <c r="K108" s="1" t="s">
        <v>256</v>
      </c>
    </row>
    <row r="109" spans="10:11">
      <c r="J109" s="1" t="s">
        <v>257</v>
      </c>
      <c r="K109" s="1" t="s">
        <v>258</v>
      </c>
    </row>
    <row r="110" spans="10:11">
      <c r="J110" s="1" t="s">
        <v>259</v>
      </c>
      <c r="K110" s="1" t="s">
        <v>260</v>
      </c>
    </row>
    <row r="111" spans="10:11">
      <c r="J111" s="1" t="s">
        <v>261</v>
      </c>
      <c r="K111" s="1" t="s">
        <v>262</v>
      </c>
    </row>
    <row r="112" spans="10:11">
      <c r="J112" s="1" t="s">
        <v>263</v>
      </c>
      <c r="K112" s="1" t="s">
        <v>264</v>
      </c>
    </row>
    <row r="113" spans="10:11">
      <c r="J113" s="1" t="s">
        <v>265</v>
      </c>
      <c r="K113" s="1" t="s">
        <v>266</v>
      </c>
    </row>
    <row r="114" spans="10:11">
      <c r="J114" s="1" t="s">
        <v>267</v>
      </c>
      <c r="K114" s="1" t="s">
        <v>268</v>
      </c>
    </row>
    <row r="115" spans="10:11">
      <c r="J115" s="1" t="s">
        <v>269</v>
      </c>
      <c r="K115" s="1" t="s">
        <v>270</v>
      </c>
    </row>
    <row r="116" spans="10:11">
      <c r="J116" s="1" t="s">
        <v>271</v>
      </c>
      <c r="K116" s="1" t="s">
        <v>272</v>
      </c>
    </row>
    <row r="117" spans="10:11">
      <c r="J117" s="1" t="s">
        <v>273</v>
      </c>
      <c r="K117" s="1" t="s">
        <v>274</v>
      </c>
    </row>
    <row r="118" spans="10:11">
      <c r="J118" s="1" t="s">
        <v>275</v>
      </c>
      <c r="K118" s="1" t="s">
        <v>276</v>
      </c>
    </row>
    <row r="119" spans="10:11">
      <c r="J119" s="1" t="s">
        <v>277</v>
      </c>
      <c r="K119" s="1" t="s">
        <v>278</v>
      </c>
    </row>
    <row r="120" spans="10:11">
      <c r="J120" s="1" t="s">
        <v>279</v>
      </c>
      <c r="K120" s="1" t="s">
        <v>280</v>
      </c>
    </row>
    <row r="121" spans="10:11">
      <c r="J121" s="1" t="s">
        <v>281</v>
      </c>
      <c r="K121" s="1" t="s">
        <v>282</v>
      </c>
    </row>
    <row r="122" spans="10:11">
      <c r="J122" s="1" t="s">
        <v>283</v>
      </c>
      <c r="K122" s="1" t="s">
        <v>284</v>
      </c>
    </row>
    <row r="123" spans="10:11">
      <c r="J123" s="1" t="s">
        <v>285</v>
      </c>
      <c r="K123" s="1" t="s">
        <v>286</v>
      </c>
    </row>
    <row r="124" spans="10:11">
      <c r="J124" s="1" t="s">
        <v>287</v>
      </c>
      <c r="K124" s="1" t="s">
        <v>288</v>
      </c>
    </row>
    <row r="125" spans="10:11">
      <c r="J125" s="1" t="s">
        <v>289</v>
      </c>
      <c r="K125" s="1" t="s">
        <v>290</v>
      </c>
    </row>
    <row r="126" spans="10:11">
      <c r="J126" s="1" t="s">
        <v>291</v>
      </c>
      <c r="K126" s="1" t="s">
        <v>292</v>
      </c>
    </row>
    <row r="127" spans="10:11">
      <c r="J127" s="1" t="s">
        <v>293</v>
      </c>
      <c r="K127" s="1" t="s">
        <v>294</v>
      </c>
    </row>
    <row r="128" spans="10:11">
      <c r="J128" s="1" t="s">
        <v>295</v>
      </c>
      <c r="K128" s="1" t="s">
        <v>296</v>
      </c>
    </row>
    <row r="129" spans="10:11">
      <c r="J129" s="1" t="s">
        <v>297</v>
      </c>
      <c r="K129" s="1" t="s">
        <v>298</v>
      </c>
    </row>
    <row r="130" spans="10:11">
      <c r="J130" s="1" t="s">
        <v>299</v>
      </c>
      <c r="K130" s="1" t="s">
        <v>300</v>
      </c>
    </row>
    <row r="131" spans="10:11">
      <c r="J131" s="1" t="s">
        <v>301</v>
      </c>
      <c r="K131" s="1" t="s">
        <v>302</v>
      </c>
    </row>
    <row r="132" spans="10:11">
      <c r="J132" s="1" t="s">
        <v>303</v>
      </c>
      <c r="K132" s="1" t="s">
        <v>304</v>
      </c>
    </row>
    <row r="133" spans="10:11">
      <c r="J133" s="1" t="s">
        <v>305</v>
      </c>
      <c r="K133" s="1" t="s">
        <v>306</v>
      </c>
    </row>
    <row r="134" spans="10:11">
      <c r="J134" s="1" t="s">
        <v>307</v>
      </c>
      <c r="K134" s="1" t="s">
        <v>308</v>
      </c>
    </row>
    <row r="135" spans="10:11">
      <c r="J135" s="1" t="s">
        <v>309</v>
      </c>
      <c r="K135" s="1" t="s">
        <v>310</v>
      </c>
    </row>
    <row r="136" spans="10:11">
      <c r="J136" s="1" t="s">
        <v>311</v>
      </c>
      <c r="K136" s="1" t="s">
        <v>312</v>
      </c>
    </row>
    <row r="137" spans="10:11">
      <c r="J137" s="1" t="s">
        <v>313</v>
      </c>
      <c r="K137" s="1" t="s">
        <v>314</v>
      </c>
    </row>
    <row r="138" spans="10:11">
      <c r="J138" s="1" t="s">
        <v>315</v>
      </c>
      <c r="K138" s="1" t="s">
        <v>316</v>
      </c>
    </row>
    <row r="139" spans="10:11">
      <c r="J139" s="1" t="s">
        <v>317</v>
      </c>
      <c r="K139" s="1" t="s">
        <v>318</v>
      </c>
    </row>
    <row r="140" spans="10:11">
      <c r="J140" s="1" t="s">
        <v>319</v>
      </c>
      <c r="K140" s="1" t="s">
        <v>320</v>
      </c>
    </row>
    <row r="141" spans="10:11">
      <c r="J141" s="1" t="s">
        <v>321</v>
      </c>
      <c r="K141" s="1" t="s">
        <v>322</v>
      </c>
    </row>
    <row r="142" spans="10:11">
      <c r="J142" s="1" t="s">
        <v>323</v>
      </c>
      <c r="K142" s="1" t="s">
        <v>324</v>
      </c>
    </row>
    <row r="143" spans="10:11">
      <c r="J143" s="1" t="s">
        <v>325</v>
      </c>
      <c r="K143" s="1" t="s">
        <v>326</v>
      </c>
    </row>
    <row r="144" spans="10:11">
      <c r="J144" s="1" t="s">
        <v>327</v>
      </c>
      <c r="K144" s="1" t="s">
        <v>328</v>
      </c>
    </row>
    <row r="145" spans="10:11">
      <c r="J145" s="1" t="s">
        <v>329</v>
      </c>
      <c r="K145" s="1" t="s">
        <v>330</v>
      </c>
    </row>
    <row r="146" spans="10:11">
      <c r="J146" s="1" t="s">
        <v>331</v>
      </c>
      <c r="K146" s="1" t="s">
        <v>332</v>
      </c>
    </row>
    <row r="147" spans="10:11">
      <c r="J147" s="1" t="s">
        <v>333</v>
      </c>
      <c r="K147" s="1" t="s">
        <v>334</v>
      </c>
    </row>
    <row r="148" spans="10:11">
      <c r="J148" s="1" t="s">
        <v>335</v>
      </c>
      <c r="K148" s="1" t="s">
        <v>336</v>
      </c>
    </row>
    <row r="149" spans="10:11">
      <c r="J149" s="1" t="s">
        <v>337</v>
      </c>
      <c r="K149" s="1" t="s">
        <v>338</v>
      </c>
    </row>
    <row r="150" spans="10:11">
      <c r="J150" s="1" t="s">
        <v>339</v>
      </c>
      <c r="K150" s="1" t="s">
        <v>340</v>
      </c>
    </row>
    <row r="151" spans="10:11">
      <c r="J151" s="1" t="s">
        <v>341</v>
      </c>
      <c r="K151" s="1" t="s">
        <v>342</v>
      </c>
    </row>
    <row r="152" spans="10:11">
      <c r="J152" s="1" t="s">
        <v>343</v>
      </c>
      <c r="K152" s="1" t="s">
        <v>344</v>
      </c>
    </row>
    <row r="153" spans="10:11">
      <c r="J153" s="1" t="s">
        <v>345</v>
      </c>
      <c r="K153" s="1" t="s">
        <v>346</v>
      </c>
    </row>
    <row r="154" spans="10:11">
      <c r="J154" s="1" t="s">
        <v>347</v>
      </c>
      <c r="K154" s="1" t="s">
        <v>348</v>
      </c>
    </row>
    <row r="155" spans="10:11">
      <c r="J155" s="1" t="s">
        <v>349</v>
      </c>
      <c r="K155" s="1" t="s">
        <v>350</v>
      </c>
    </row>
    <row r="156" spans="10:11">
      <c r="J156" s="1" t="s">
        <v>351</v>
      </c>
      <c r="K156" s="1" t="s">
        <v>352</v>
      </c>
    </row>
    <row r="157" spans="10:11">
      <c r="J157" s="1" t="s">
        <v>353</v>
      </c>
      <c r="K157" s="1" t="s">
        <v>354</v>
      </c>
    </row>
    <row r="158" spans="10:11">
      <c r="J158" s="1" t="s">
        <v>355</v>
      </c>
      <c r="K158" s="1" t="s">
        <v>356</v>
      </c>
    </row>
    <row r="159" spans="10:11">
      <c r="J159" s="1" t="s">
        <v>357</v>
      </c>
      <c r="K159" s="1" t="s">
        <v>358</v>
      </c>
    </row>
    <row r="160" spans="10:11">
      <c r="J160" s="1" t="s">
        <v>359</v>
      </c>
      <c r="K160" s="1" t="s">
        <v>360</v>
      </c>
    </row>
    <row r="161" spans="10:11">
      <c r="J161" s="1" t="s">
        <v>361</v>
      </c>
      <c r="K161" s="1" t="s">
        <v>362</v>
      </c>
    </row>
    <row r="162" spans="10:11">
      <c r="J162" s="1" t="s">
        <v>363</v>
      </c>
      <c r="K162" s="1" t="s">
        <v>364</v>
      </c>
    </row>
    <row r="163" spans="10:11">
      <c r="J163" s="1" t="s">
        <v>365</v>
      </c>
      <c r="K163" s="1" t="s">
        <v>366</v>
      </c>
    </row>
    <row r="164" spans="10:11">
      <c r="J164" s="1" t="s">
        <v>367</v>
      </c>
      <c r="K164" s="1" t="s">
        <v>368</v>
      </c>
    </row>
    <row r="165" spans="10:11">
      <c r="J165" s="1" t="s">
        <v>369</v>
      </c>
      <c r="K165" s="1" t="s">
        <v>370</v>
      </c>
    </row>
    <row r="166" spans="10:11">
      <c r="J166" s="1" t="s">
        <v>371</v>
      </c>
      <c r="K166" s="1" t="s">
        <v>372</v>
      </c>
    </row>
    <row r="167" spans="10:11">
      <c r="J167" s="1" t="s">
        <v>373</v>
      </c>
      <c r="K167" s="1" t="s">
        <v>374</v>
      </c>
    </row>
    <row r="168" spans="10:11">
      <c r="J168" s="1" t="s">
        <v>375</v>
      </c>
      <c r="K168" s="1" t="s">
        <v>376</v>
      </c>
    </row>
    <row r="169" spans="10:11">
      <c r="J169" s="1" t="s">
        <v>377</v>
      </c>
      <c r="K169" s="1" t="s">
        <v>378</v>
      </c>
    </row>
    <row r="170" spans="10:11">
      <c r="J170" s="1" t="s">
        <v>379</v>
      </c>
      <c r="K170" s="1" t="s">
        <v>380</v>
      </c>
    </row>
    <row r="171" spans="10:11">
      <c r="J171" s="1" t="s">
        <v>381</v>
      </c>
      <c r="K171" s="1" t="s">
        <v>382</v>
      </c>
    </row>
  </sheetData>
  <sheetProtection selectLockedCells="1"/>
  <dataConsolidate/>
  <phoneticPr fontId="0" type="noConversion"/>
  <dataValidations count="2">
    <dataValidation type="list" allowBlank="1" showInputMessage="1" showErrorMessage="1" sqref="D6" xr:uid="{00000000-0002-0000-0100-000000000000}">
      <formula1>UnitList</formula1>
    </dataValidation>
    <dataValidation type="list" allowBlank="1" showInputMessage="1" showErrorMessage="1" sqref="D7" xr:uid="{00000000-0002-0000-0100-000001000000}">
      <formula1>ScaleList</formula1>
    </dataValidation>
  </dataValidations>
  <hyperlinks>
    <hyperlink ref="K23" display="http://www.xe.com/euro.htm" xr:uid="{00000000-0004-0000-0100-000000000000}"/>
    <hyperlink ref="K80" location="cfa" display="cfa" xr:uid="{00000000-0004-0000-0100-000001000000}"/>
  </hyperlinks>
  <pageMargins left="0.7" right="0.7" top="0.75" bottom="0.75" header="0.3" footer="0.3"/>
  <pageSetup paperSize="9" orientation="portrait" verticalDpi="18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ColWidth="9.140625" defaultRowHeight="15"/>
  <cols>
    <col min="1" max="16384" width="9.140625" style="1"/>
  </cols>
  <sheetData/>
  <sheetProtection selectLockedCells="1"/>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A2" sqref="A2"/>
    </sheetView>
  </sheetViews>
  <sheetFormatPr defaultColWidth="9.140625" defaultRowHeight="15"/>
  <cols>
    <col min="1" max="16384" width="9.140625" style="1"/>
  </cols>
  <sheetData/>
  <sheetProtection selectLockedCells="1"/>
  <phoneticPr fontId="2" type="noConversion"/>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E109"/>
  <sheetViews>
    <sheetView topLeftCell="A40" workbookViewId="0">
      <selection activeCell="A44" sqref="A44"/>
    </sheetView>
  </sheetViews>
  <sheetFormatPr defaultRowHeight="15"/>
  <cols>
    <col min="1" max="1" width="18.42578125" bestFit="1" customWidth="1"/>
    <col min="2" max="2" width="16" bestFit="1" customWidth="1"/>
    <col min="3" max="3" width="67.140625" bestFit="1" customWidth="1"/>
    <col min="4" max="4" width="39.5703125" bestFit="1" customWidth="1"/>
    <col min="5" max="5" width="18.28515625" bestFit="1" customWidth="1"/>
  </cols>
  <sheetData>
    <row r="1" spans="1:5">
      <c r="A1" t="s">
        <v>383</v>
      </c>
      <c r="B1" t="s">
        <v>384</v>
      </c>
      <c r="C1" t="s">
        <v>385</v>
      </c>
      <c r="D1" t="s">
        <v>386</v>
      </c>
      <c r="E1" t="s">
        <v>387</v>
      </c>
    </row>
    <row r="2" spans="1:5">
      <c r="A2" t="s">
        <v>388</v>
      </c>
      <c r="B2" t="s">
        <v>389</v>
      </c>
      <c r="C2" t="s">
        <v>390</v>
      </c>
      <c r="D2" t="s">
        <v>391</v>
      </c>
      <c r="E2" t="s">
        <v>392</v>
      </c>
    </row>
    <row r="3" spans="1:5">
      <c r="A3" t="s">
        <v>393</v>
      </c>
      <c r="B3" t="s">
        <v>389</v>
      </c>
      <c r="C3" t="s">
        <v>394</v>
      </c>
      <c r="D3" t="s">
        <v>391</v>
      </c>
      <c r="E3" t="s">
        <v>395</v>
      </c>
    </row>
    <row r="4" spans="1:5">
      <c r="A4" t="s">
        <v>396</v>
      </c>
      <c r="B4" t="s">
        <v>389</v>
      </c>
      <c r="C4" t="s">
        <v>397</v>
      </c>
      <c r="D4" t="s">
        <v>391</v>
      </c>
      <c r="E4" t="s">
        <v>398</v>
      </c>
    </row>
    <row r="5" spans="1:5">
      <c r="A5" t="s">
        <v>399</v>
      </c>
      <c r="B5" t="s">
        <v>389</v>
      </c>
      <c r="C5" t="s">
        <v>400</v>
      </c>
      <c r="D5" t="s">
        <v>391</v>
      </c>
      <c r="E5" t="s">
        <v>401</v>
      </c>
    </row>
    <row r="6" spans="1:5">
      <c r="A6" t="s">
        <v>402</v>
      </c>
      <c r="B6" t="s">
        <v>389</v>
      </c>
      <c r="C6" t="s">
        <v>403</v>
      </c>
      <c r="D6" t="s">
        <v>391</v>
      </c>
      <c r="E6" t="s">
        <v>404</v>
      </c>
    </row>
    <row r="7" spans="1:5">
      <c r="A7" t="s">
        <v>405</v>
      </c>
      <c r="B7" t="s">
        <v>389</v>
      </c>
      <c r="C7" t="s">
        <v>406</v>
      </c>
      <c r="D7" t="s">
        <v>391</v>
      </c>
      <c r="E7" t="s">
        <v>407</v>
      </c>
    </row>
    <row r="8" spans="1:5">
      <c r="A8" t="s">
        <v>408</v>
      </c>
      <c r="B8" t="s">
        <v>389</v>
      </c>
      <c r="C8" t="s">
        <v>409</v>
      </c>
      <c r="D8" t="s">
        <v>391</v>
      </c>
      <c r="E8" t="s">
        <v>410</v>
      </c>
    </row>
    <row r="9" spans="1:5">
      <c r="A9" t="s">
        <v>411</v>
      </c>
      <c r="B9" t="s">
        <v>389</v>
      </c>
      <c r="C9" t="s">
        <v>412</v>
      </c>
      <c r="D9" t="s">
        <v>391</v>
      </c>
      <c r="E9" t="s">
        <v>413</v>
      </c>
    </row>
    <row r="10" spans="1:5">
      <c r="A10" t="s">
        <v>414</v>
      </c>
      <c r="B10" t="s">
        <v>389</v>
      </c>
      <c r="C10" t="s">
        <v>415</v>
      </c>
      <c r="D10" t="s">
        <v>391</v>
      </c>
      <c r="E10" t="s">
        <v>416</v>
      </c>
    </row>
    <row r="11" spans="1:5">
      <c r="A11" t="s">
        <v>417</v>
      </c>
      <c r="B11" t="s">
        <v>389</v>
      </c>
      <c r="C11" t="s">
        <v>418</v>
      </c>
      <c r="D11" t="s">
        <v>391</v>
      </c>
      <c r="E11" t="s">
        <v>419</v>
      </c>
    </row>
    <row r="12" spans="1:5">
      <c r="A12" t="s">
        <v>420</v>
      </c>
      <c r="B12" t="s">
        <v>389</v>
      </c>
      <c r="C12" t="s">
        <v>421</v>
      </c>
      <c r="D12" t="s">
        <v>391</v>
      </c>
      <c r="E12" t="s">
        <v>422</v>
      </c>
    </row>
    <row r="13" spans="1:5">
      <c r="A13" t="s">
        <v>423</v>
      </c>
      <c r="B13" t="s">
        <v>389</v>
      </c>
      <c r="C13" t="s">
        <v>424</v>
      </c>
      <c r="D13" t="s">
        <v>391</v>
      </c>
      <c r="E13" t="s">
        <v>425</v>
      </c>
    </row>
    <row r="14" spans="1:5">
      <c r="A14" t="s">
        <v>426</v>
      </c>
      <c r="B14" t="s">
        <v>389</v>
      </c>
      <c r="C14" t="s">
        <v>427</v>
      </c>
      <c r="D14" t="s">
        <v>391</v>
      </c>
      <c r="E14" t="s">
        <v>428</v>
      </c>
    </row>
    <row r="15" spans="1:5">
      <c r="A15" t="s">
        <v>429</v>
      </c>
      <c r="B15" t="s">
        <v>389</v>
      </c>
      <c r="C15" t="s">
        <v>430</v>
      </c>
      <c r="D15" t="s">
        <v>391</v>
      </c>
      <c r="E15" t="s">
        <v>431</v>
      </c>
    </row>
    <row r="16" spans="1:5">
      <c r="A16" t="s">
        <v>432</v>
      </c>
      <c r="B16" t="s">
        <v>389</v>
      </c>
      <c r="C16" t="s">
        <v>433</v>
      </c>
      <c r="D16" t="s">
        <v>391</v>
      </c>
      <c r="E16" t="s">
        <v>434</v>
      </c>
    </row>
    <row r="17" spans="1:5">
      <c r="A17" t="s">
        <v>435</v>
      </c>
      <c r="B17" t="s">
        <v>389</v>
      </c>
      <c r="C17" t="s">
        <v>436</v>
      </c>
      <c r="D17" t="s">
        <v>391</v>
      </c>
      <c r="E17" t="s">
        <v>437</v>
      </c>
    </row>
    <row r="18" spans="1:5">
      <c r="A18" t="s">
        <v>438</v>
      </c>
      <c r="B18" t="s">
        <v>389</v>
      </c>
      <c r="C18" t="s">
        <v>439</v>
      </c>
      <c r="D18" t="s">
        <v>391</v>
      </c>
      <c r="E18" t="s">
        <v>440</v>
      </c>
    </row>
    <row r="19" spans="1:5">
      <c r="A19" t="s">
        <v>441</v>
      </c>
      <c r="B19" t="s">
        <v>389</v>
      </c>
      <c r="C19" t="s">
        <v>442</v>
      </c>
      <c r="D19" t="s">
        <v>391</v>
      </c>
      <c r="E19" t="s">
        <v>443</v>
      </c>
    </row>
    <row r="20" spans="1:5">
      <c r="A20" t="s">
        <v>444</v>
      </c>
      <c r="B20" t="s">
        <v>389</v>
      </c>
      <c r="C20" t="s">
        <v>445</v>
      </c>
      <c r="D20" t="s">
        <v>391</v>
      </c>
      <c r="E20" t="s">
        <v>446</v>
      </c>
    </row>
    <row r="21" spans="1:5">
      <c r="A21" t="s">
        <v>447</v>
      </c>
      <c r="B21" t="s">
        <v>389</v>
      </c>
      <c r="C21" t="s">
        <v>448</v>
      </c>
      <c r="D21" t="s">
        <v>391</v>
      </c>
      <c r="E21" t="s">
        <v>449</v>
      </c>
    </row>
    <row r="22" spans="1:5">
      <c r="A22" t="s">
        <v>450</v>
      </c>
      <c r="B22" t="s">
        <v>389</v>
      </c>
      <c r="C22" t="s">
        <v>451</v>
      </c>
      <c r="D22" t="s">
        <v>391</v>
      </c>
      <c r="E22" t="s">
        <v>452</v>
      </c>
    </row>
    <row r="23" spans="1:5">
      <c r="A23" t="s">
        <v>453</v>
      </c>
      <c r="B23" t="s">
        <v>389</v>
      </c>
      <c r="C23" t="s">
        <v>454</v>
      </c>
      <c r="D23" t="s">
        <v>391</v>
      </c>
      <c r="E23" t="s">
        <v>455</v>
      </c>
    </row>
    <row r="24" spans="1:5">
      <c r="A24" t="s">
        <v>456</v>
      </c>
      <c r="B24" t="s">
        <v>389</v>
      </c>
      <c r="C24" t="s">
        <v>457</v>
      </c>
      <c r="D24" t="s">
        <v>391</v>
      </c>
      <c r="E24" t="s">
        <v>458</v>
      </c>
    </row>
    <row r="25" spans="1:5">
      <c r="A25" t="s">
        <v>459</v>
      </c>
      <c r="B25" t="s">
        <v>389</v>
      </c>
      <c r="C25" t="s">
        <v>460</v>
      </c>
      <c r="D25" t="s">
        <v>391</v>
      </c>
      <c r="E25" t="s">
        <v>461</v>
      </c>
    </row>
    <row r="26" spans="1:5">
      <c r="A26" t="s">
        <v>462</v>
      </c>
      <c r="B26" t="s">
        <v>389</v>
      </c>
      <c r="C26" t="s">
        <v>463</v>
      </c>
      <c r="D26" t="s">
        <v>391</v>
      </c>
      <c r="E26" t="s">
        <v>464</v>
      </c>
    </row>
    <row r="27" spans="1:5">
      <c r="A27" t="s">
        <v>465</v>
      </c>
      <c r="B27" t="s">
        <v>389</v>
      </c>
      <c r="C27" t="s">
        <v>466</v>
      </c>
      <c r="D27" t="s">
        <v>391</v>
      </c>
      <c r="E27" t="s">
        <v>467</v>
      </c>
    </row>
    <row r="28" spans="1:5">
      <c r="A28" t="s">
        <v>468</v>
      </c>
      <c r="B28" t="s">
        <v>389</v>
      </c>
      <c r="C28" t="s">
        <v>463</v>
      </c>
      <c r="D28" t="s">
        <v>391</v>
      </c>
      <c r="E28" t="s">
        <v>464</v>
      </c>
    </row>
    <row r="29" spans="1:5">
      <c r="A29" t="s">
        <v>469</v>
      </c>
      <c r="B29" t="s">
        <v>389</v>
      </c>
      <c r="C29" t="s">
        <v>466</v>
      </c>
      <c r="D29" t="s">
        <v>391</v>
      </c>
      <c r="E29" t="s">
        <v>467</v>
      </c>
    </row>
    <row r="30" spans="1:5">
      <c r="A30" t="s">
        <v>470</v>
      </c>
      <c r="B30" t="s">
        <v>389</v>
      </c>
      <c r="C30" t="s">
        <v>390</v>
      </c>
      <c r="D30" t="s">
        <v>391</v>
      </c>
      <c r="E30" t="s">
        <v>392</v>
      </c>
    </row>
    <row r="31" spans="1:5">
      <c r="A31" t="s">
        <v>471</v>
      </c>
      <c r="B31" t="s">
        <v>389</v>
      </c>
      <c r="C31" t="s">
        <v>397</v>
      </c>
      <c r="D31" t="s">
        <v>391</v>
      </c>
      <c r="E31" t="s">
        <v>398</v>
      </c>
    </row>
    <row r="32" spans="1:5">
      <c r="A32" t="s">
        <v>472</v>
      </c>
      <c r="B32" t="s">
        <v>389</v>
      </c>
      <c r="C32" t="s">
        <v>400</v>
      </c>
      <c r="D32" t="s">
        <v>391</v>
      </c>
      <c r="E32" t="s">
        <v>401</v>
      </c>
    </row>
    <row r="33" spans="1:5">
      <c r="A33" t="s">
        <v>473</v>
      </c>
      <c r="B33" t="s">
        <v>389</v>
      </c>
      <c r="C33" t="s">
        <v>403</v>
      </c>
      <c r="D33" t="s">
        <v>391</v>
      </c>
      <c r="E33" t="s">
        <v>404</v>
      </c>
    </row>
    <row r="34" spans="1:5">
      <c r="A34" t="s">
        <v>474</v>
      </c>
      <c r="B34" t="s">
        <v>389</v>
      </c>
      <c r="C34" t="s">
        <v>406</v>
      </c>
      <c r="D34" t="s">
        <v>391</v>
      </c>
      <c r="E34" t="s">
        <v>407</v>
      </c>
    </row>
    <row r="35" spans="1:5">
      <c r="A35" s="60" t="s">
        <v>475</v>
      </c>
      <c r="B35" t="s">
        <v>389</v>
      </c>
      <c r="C35" t="s">
        <v>409</v>
      </c>
      <c r="D35" t="s">
        <v>391</v>
      </c>
      <c r="E35" t="s">
        <v>413</v>
      </c>
    </row>
    <row r="36" spans="1:5">
      <c r="A36" s="60" t="s">
        <v>476</v>
      </c>
      <c r="B36" t="s">
        <v>389</v>
      </c>
      <c r="C36" t="s">
        <v>412</v>
      </c>
      <c r="D36" t="s">
        <v>391</v>
      </c>
      <c r="E36" t="s">
        <v>413</v>
      </c>
    </row>
    <row r="37" spans="1:5">
      <c r="A37" t="s">
        <v>477</v>
      </c>
      <c r="B37" t="s">
        <v>389</v>
      </c>
      <c r="C37" t="s">
        <v>409</v>
      </c>
      <c r="D37" t="s">
        <v>391</v>
      </c>
      <c r="E37" t="s">
        <v>410</v>
      </c>
    </row>
    <row r="38" spans="1:5">
      <c r="A38" t="s">
        <v>478</v>
      </c>
      <c r="B38" t="s">
        <v>389</v>
      </c>
      <c r="C38" t="s">
        <v>415</v>
      </c>
      <c r="D38" t="s">
        <v>391</v>
      </c>
      <c r="E38" t="s">
        <v>416</v>
      </c>
    </row>
    <row r="39" spans="1:5">
      <c r="A39" t="s">
        <v>479</v>
      </c>
      <c r="B39" t="s">
        <v>389</v>
      </c>
      <c r="C39" t="s">
        <v>418</v>
      </c>
      <c r="D39" t="s">
        <v>391</v>
      </c>
      <c r="E39" t="s">
        <v>419</v>
      </c>
    </row>
    <row r="40" spans="1:5">
      <c r="A40" t="s">
        <v>480</v>
      </c>
      <c r="B40" t="s">
        <v>389</v>
      </c>
      <c r="C40" t="s">
        <v>421</v>
      </c>
      <c r="D40" t="s">
        <v>391</v>
      </c>
      <c r="E40" t="s">
        <v>422</v>
      </c>
    </row>
    <row r="41" spans="1:5">
      <c r="A41" t="s">
        <v>481</v>
      </c>
      <c r="B41" t="s">
        <v>389</v>
      </c>
      <c r="C41" t="s">
        <v>424</v>
      </c>
      <c r="D41" t="s">
        <v>391</v>
      </c>
      <c r="E41" t="s">
        <v>425</v>
      </c>
    </row>
    <row r="42" spans="1:5">
      <c r="A42" t="s">
        <v>482</v>
      </c>
      <c r="B42" t="s">
        <v>389</v>
      </c>
      <c r="C42" t="s">
        <v>427</v>
      </c>
      <c r="D42" t="s">
        <v>391</v>
      </c>
      <c r="E42" t="s">
        <v>428</v>
      </c>
    </row>
    <row r="43" spans="1:5">
      <c r="A43" t="s">
        <v>483</v>
      </c>
      <c r="B43" t="s">
        <v>389</v>
      </c>
      <c r="C43" t="s">
        <v>430</v>
      </c>
      <c r="D43" t="s">
        <v>391</v>
      </c>
      <c r="E43" t="s">
        <v>431</v>
      </c>
    </row>
    <row r="44" spans="1:5">
      <c r="A44" s="61" t="s">
        <v>484</v>
      </c>
      <c r="B44" t="s">
        <v>389</v>
      </c>
      <c r="C44" t="s">
        <v>466</v>
      </c>
      <c r="D44" t="s">
        <v>391</v>
      </c>
      <c r="E44" t="s">
        <v>485</v>
      </c>
    </row>
    <row r="45" spans="1:5">
      <c r="A45" t="s">
        <v>486</v>
      </c>
      <c r="B45" t="s">
        <v>389</v>
      </c>
      <c r="C45" t="s">
        <v>463</v>
      </c>
      <c r="D45" t="s">
        <v>391</v>
      </c>
      <c r="E45" t="s">
        <v>464</v>
      </c>
    </row>
    <row r="46" spans="1:5">
      <c r="A46" t="s">
        <v>487</v>
      </c>
      <c r="B46" t="s">
        <v>389</v>
      </c>
      <c r="C46" t="s">
        <v>460</v>
      </c>
      <c r="D46" t="s">
        <v>391</v>
      </c>
      <c r="E46" t="s">
        <v>461</v>
      </c>
    </row>
    <row r="47" spans="1:5">
      <c r="A47" t="s">
        <v>488</v>
      </c>
      <c r="B47" t="s">
        <v>389</v>
      </c>
      <c r="C47" t="s">
        <v>457</v>
      </c>
      <c r="D47" t="s">
        <v>391</v>
      </c>
      <c r="E47" t="s">
        <v>458</v>
      </c>
    </row>
    <row r="48" spans="1:5">
      <c r="A48" t="s">
        <v>489</v>
      </c>
      <c r="B48" t="s">
        <v>389</v>
      </c>
      <c r="C48" t="s">
        <v>454</v>
      </c>
      <c r="D48" t="s">
        <v>391</v>
      </c>
      <c r="E48" t="s">
        <v>455</v>
      </c>
    </row>
    <row r="49" spans="1:5">
      <c r="A49" t="s">
        <v>490</v>
      </c>
      <c r="B49" t="s">
        <v>389</v>
      </c>
      <c r="C49" t="s">
        <v>451</v>
      </c>
      <c r="D49" t="s">
        <v>391</v>
      </c>
      <c r="E49" t="s">
        <v>452</v>
      </c>
    </row>
    <row r="50" spans="1:5">
      <c r="A50" t="s">
        <v>491</v>
      </c>
      <c r="B50" t="s">
        <v>389</v>
      </c>
      <c r="C50" t="s">
        <v>448</v>
      </c>
      <c r="D50" t="s">
        <v>391</v>
      </c>
      <c r="E50" t="s">
        <v>449</v>
      </c>
    </row>
    <row r="51" spans="1:5">
      <c r="A51" t="s">
        <v>492</v>
      </c>
      <c r="B51" t="s">
        <v>389</v>
      </c>
      <c r="C51" t="s">
        <v>445</v>
      </c>
      <c r="D51" t="s">
        <v>391</v>
      </c>
      <c r="E51" t="s">
        <v>446</v>
      </c>
    </row>
    <row r="52" spans="1:5">
      <c r="A52" t="s">
        <v>493</v>
      </c>
      <c r="B52" t="s">
        <v>389</v>
      </c>
      <c r="C52" t="s">
        <v>445</v>
      </c>
      <c r="D52" t="s">
        <v>391</v>
      </c>
      <c r="E52" t="s">
        <v>446</v>
      </c>
    </row>
    <row r="53" spans="1:5">
      <c r="A53" t="s">
        <v>494</v>
      </c>
      <c r="B53" t="s">
        <v>389</v>
      </c>
      <c r="C53" t="s">
        <v>448</v>
      </c>
      <c r="D53" t="s">
        <v>391</v>
      </c>
      <c r="E53" t="s">
        <v>449</v>
      </c>
    </row>
    <row r="54" spans="1:5">
      <c r="A54" t="s">
        <v>495</v>
      </c>
      <c r="B54" t="s">
        <v>389</v>
      </c>
      <c r="C54" t="s">
        <v>442</v>
      </c>
      <c r="D54" t="s">
        <v>391</v>
      </c>
      <c r="E54" t="s">
        <v>443</v>
      </c>
    </row>
    <row r="55" spans="1:5">
      <c r="A55" t="s">
        <v>496</v>
      </c>
      <c r="B55" t="s">
        <v>389</v>
      </c>
      <c r="C55" t="s">
        <v>439</v>
      </c>
      <c r="D55" t="s">
        <v>391</v>
      </c>
      <c r="E55" t="s">
        <v>440</v>
      </c>
    </row>
    <row r="56" spans="1:5">
      <c r="A56" t="s">
        <v>497</v>
      </c>
      <c r="B56" t="s">
        <v>389</v>
      </c>
      <c r="C56" t="s">
        <v>436</v>
      </c>
      <c r="D56" t="s">
        <v>391</v>
      </c>
      <c r="E56" t="s">
        <v>437</v>
      </c>
    </row>
    <row r="57" spans="1:5">
      <c r="A57" t="s">
        <v>498</v>
      </c>
      <c r="B57" t="s">
        <v>389</v>
      </c>
      <c r="C57" t="s">
        <v>433</v>
      </c>
      <c r="D57" t="s">
        <v>391</v>
      </c>
      <c r="E57" t="s">
        <v>434</v>
      </c>
    </row>
    <row r="58" spans="1:5">
      <c r="A58" t="s">
        <v>499</v>
      </c>
      <c r="B58" t="s">
        <v>389</v>
      </c>
      <c r="C58" t="s">
        <v>394</v>
      </c>
      <c r="D58" t="s">
        <v>391</v>
      </c>
      <c r="E58" t="s">
        <v>395</v>
      </c>
    </row>
    <row r="59" spans="1:5">
      <c r="A59" t="s">
        <v>500</v>
      </c>
      <c r="B59" t="s">
        <v>389</v>
      </c>
      <c r="C59" t="s">
        <v>390</v>
      </c>
      <c r="D59" t="s">
        <v>391</v>
      </c>
      <c r="E59" t="s">
        <v>392</v>
      </c>
    </row>
    <row r="60" spans="1:5">
      <c r="A60" t="s">
        <v>501</v>
      </c>
      <c r="B60" t="s">
        <v>389</v>
      </c>
      <c r="C60" t="s">
        <v>397</v>
      </c>
      <c r="D60" t="s">
        <v>391</v>
      </c>
      <c r="E60" t="s">
        <v>398</v>
      </c>
    </row>
    <row r="61" spans="1:5">
      <c r="A61" t="s">
        <v>502</v>
      </c>
      <c r="B61" t="s">
        <v>389</v>
      </c>
      <c r="C61" t="s">
        <v>400</v>
      </c>
      <c r="D61" t="s">
        <v>391</v>
      </c>
      <c r="E61" t="s">
        <v>401</v>
      </c>
    </row>
    <row r="62" spans="1:5">
      <c r="A62" t="s">
        <v>503</v>
      </c>
      <c r="B62" t="s">
        <v>389</v>
      </c>
      <c r="C62" t="s">
        <v>403</v>
      </c>
      <c r="D62" t="s">
        <v>391</v>
      </c>
      <c r="E62" t="s">
        <v>404</v>
      </c>
    </row>
    <row r="63" spans="1:5">
      <c r="A63" t="s">
        <v>504</v>
      </c>
      <c r="B63" t="s">
        <v>389</v>
      </c>
      <c r="C63" t="s">
        <v>406</v>
      </c>
      <c r="D63" t="s">
        <v>391</v>
      </c>
      <c r="E63" t="s">
        <v>407</v>
      </c>
    </row>
    <row r="64" spans="1:5">
      <c r="A64" t="s">
        <v>505</v>
      </c>
      <c r="B64" t="s">
        <v>389</v>
      </c>
      <c r="C64" t="s">
        <v>409</v>
      </c>
      <c r="D64" t="s">
        <v>391</v>
      </c>
      <c r="E64" t="s">
        <v>410</v>
      </c>
    </row>
    <row r="65" spans="1:5">
      <c r="A65" t="s">
        <v>506</v>
      </c>
      <c r="B65" t="s">
        <v>389</v>
      </c>
      <c r="C65" t="s">
        <v>412</v>
      </c>
      <c r="D65" t="s">
        <v>391</v>
      </c>
      <c r="E65" t="s">
        <v>413</v>
      </c>
    </row>
    <row r="66" spans="1:5">
      <c r="A66" t="s">
        <v>507</v>
      </c>
      <c r="B66" t="s">
        <v>389</v>
      </c>
      <c r="C66" t="s">
        <v>415</v>
      </c>
      <c r="D66" t="s">
        <v>391</v>
      </c>
      <c r="E66" t="s">
        <v>416</v>
      </c>
    </row>
    <row r="67" spans="1:5">
      <c r="A67" t="s">
        <v>508</v>
      </c>
      <c r="B67" t="s">
        <v>389</v>
      </c>
      <c r="C67" t="s">
        <v>418</v>
      </c>
      <c r="D67" t="s">
        <v>391</v>
      </c>
      <c r="E67" t="s">
        <v>419</v>
      </c>
    </row>
    <row r="68" spans="1:5">
      <c r="A68" t="s">
        <v>509</v>
      </c>
      <c r="B68" t="s">
        <v>389</v>
      </c>
      <c r="C68" t="s">
        <v>421</v>
      </c>
      <c r="D68" t="s">
        <v>391</v>
      </c>
      <c r="E68" t="s">
        <v>422</v>
      </c>
    </row>
    <row r="69" spans="1:5">
      <c r="A69" t="s">
        <v>510</v>
      </c>
      <c r="B69" t="s">
        <v>389</v>
      </c>
      <c r="C69" t="s">
        <v>424</v>
      </c>
      <c r="D69" t="s">
        <v>391</v>
      </c>
      <c r="E69" t="s">
        <v>425</v>
      </c>
    </row>
    <row r="70" spans="1:5">
      <c r="A70" t="s">
        <v>511</v>
      </c>
      <c r="B70" t="s">
        <v>389</v>
      </c>
      <c r="C70" t="s">
        <v>427</v>
      </c>
      <c r="D70" t="s">
        <v>391</v>
      </c>
      <c r="E70" t="s">
        <v>428</v>
      </c>
    </row>
    <row r="71" spans="1:5">
      <c r="A71" t="s">
        <v>512</v>
      </c>
      <c r="B71" t="s">
        <v>389</v>
      </c>
      <c r="C71" t="s">
        <v>430</v>
      </c>
      <c r="D71" t="s">
        <v>391</v>
      </c>
      <c r="E71" t="s">
        <v>431</v>
      </c>
    </row>
    <row r="72" spans="1:5">
      <c r="A72" t="s">
        <v>513</v>
      </c>
      <c r="B72" t="s">
        <v>389</v>
      </c>
      <c r="C72" t="s">
        <v>466</v>
      </c>
      <c r="D72" t="s">
        <v>391</v>
      </c>
      <c r="E72" t="s">
        <v>467</v>
      </c>
    </row>
    <row r="73" spans="1:5">
      <c r="A73" t="s">
        <v>514</v>
      </c>
      <c r="B73" t="s">
        <v>389</v>
      </c>
      <c r="C73" t="s">
        <v>466</v>
      </c>
      <c r="D73" t="s">
        <v>391</v>
      </c>
      <c r="E73" t="s">
        <v>467</v>
      </c>
    </row>
    <row r="74" spans="1:5">
      <c r="A74" t="s">
        <v>515</v>
      </c>
      <c r="B74" t="s">
        <v>389</v>
      </c>
      <c r="C74" t="s">
        <v>463</v>
      </c>
      <c r="D74" t="s">
        <v>391</v>
      </c>
      <c r="E74" t="s">
        <v>464</v>
      </c>
    </row>
    <row r="75" spans="1:5">
      <c r="A75" t="s">
        <v>516</v>
      </c>
      <c r="B75" t="s">
        <v>389</v>
      </c>
      <c r="C75" t="s">
        <v>460</v>
      </c>
      <c r="D75" t="s">
        <v>391</v>
      </c>
      <c r="E75" t="s">
        <v>461</v>
      </c>
    </row>
    <row r="76" spans="1:5">
      <c r="A76" t="s">
        <v>517</v>
      </c>
      <c r="B76" t="s">
        <v>389</v>
      </c>
      <c r="C76" t="s">
        <v>457</v>
      </c>
      <c r="D76" t="s">
        <v>391</v>
      </c>
      <c r="E76" t="s">
        <v>458</v>
      </c>
    </row>
    <row r="77" spans="1:5">
      <c r="A77" t="s">
        <v>518</v>
      </c>
      <c r="B77" t="s">
        <v>389</v>
      </c>
      <c r="C77" t="s">
        <v>454</v>
      </c>
      <c r="D77" t="s">
        <v>391</v>
      </c>
      <c r="E77" t="s">
        <v>455</v>
      </c>
    </row>
    <row r="78" spans="1:5">
      <c r="A78" t="s">
        <v>519</v>
      </c>
      <c r="B78" t="s">
        <v>389</v>
      </c>
      <c r="C78" t="s">
        <v>451</v>
      </c>
      <c r="D78" t="s">
        <v>391</v>
      </c>
      <c r="E78" t="s">
        <v>452</v>
      </c>
    </row>
    <row r="79" spans="1:5">
      <c r="A79" t="s">
        <v>520</v>
      </c>
      <c r="B79" t="s">
        <v>389</v>
      </c>
      <c r="C79" t="s">
        <v>448</v>
      </c>
      <c r="D79" t="s">
        <v>391</v>
      </c>
      <c r="E79" t="s">
        <v>449</v>
      </c>
    </row>
    <row r="80" spans="1:5">
      <c r="A80" t="s">
        <v>521</v>
      </c>
      <c r="B80" t="s">
        <v>389</v>
      </c>
      <c r="C80" t="s">
        <v>445</v>
      </c>
      <c r="D80" t="s">
        <v>391</v>
      </c>
      <c r="E80" t="s">
        <v>446</v>
      </c>
    </row>
    <row r="81" spans="1:5">
      <c r="A81" t="s">
        <v>522</v>
      </c>
      <c r="B81" t="s">
        <v>389</v>
      </c>
      <c r="C81" t="s">
        <v>442</v>
      </c>
      <c r="D81" t="s">
        <v>391</v>
      </c>
      <c r="E81" t="s">
        <v>443</v>
      </c>
    </row>
    <row r="82" spans="1:5">
      <c r="A82" t="s">
        <v>523</v>
      </c>
      <c r="B82" t="s">
        <v>389</v>
      </c>
      <c r="C82" t="s">
        <v>439</v>
      </c>
      <c r="D82" t="s">
        <v>391</v>
      </c>
      <c r="E82" t="s">
        <v>440</v>
      </c>
    </row>
    <row r="83" spans="1:5">
      <c r="A83" t="s">
        <v>524</v>
      </c>
      <c r="B83" t="s">
        <v>389</v>
      </c>
      <c r="C83" t="s">
        <v>436</v>
      </c>
      <c r="D83" t="s">
        <v>391</v>
      </c>
      <c r="E83" t="s">
        <v>437</v>
      </c>
    </row>
    <row r="84" spans="1:5">
      <c r="A84" t="s">
        <v>525</v>
      </c>
      <c r="B84" t="s">
        <v>389</v>
      </c>
      <c r="C84" t="s">
        <v>433</v>
      </c>
      <c r="D84" t="s">
        <v>391</v>
      </c>
      <c r="E84" t="s">
        <v>434</v>
      </c>
    </row>
    <row r="85" spans="1:5">
      <c r="A85" t="s">
        <v>526</v>
      </c>
      <c r="B85" t="s">
        <v>389</v>
      </c>
      <c r="C85" t="s">
        <v>394</v>
      </c>
      <c r="D85" t="s">
        <v>391</v>
      </c>
      <c r="E85" t="s">
        <v>395</v>
      </c>
    </row>
    <row r="86" spans="1:5">
      <c r="A86" t="s">
        <v>527</v>
      </c>
      <c r="B86" t="s">
        <v>528</v>
      </c>
      <c r="C86" t="s">
        <v>529</v>
      </c>
      <c r="D86" t="s">
        <v>391</v>
      </c>
      <c r="E86" t="s">
        <v>530</v>
      </c>
    </row>
    <row r="87" spans="1:5">
      <c r="A87" t="s">
        <v>531</v>
      </c>
      <c r="B87" t="s">
        <v>528</v>
      </c>
      <c r="C87" t="s">
        <v>529</v>
      </c>
      <c r="D87" t="s">
        <v>391</v>
      </c>
      <c r="E87" t="s">
        <v>530</v>
      </c>
    </row>
    <row r="88" spans="1:5">
      <c r="A88" t="s">
        <v>532</v>
      </c>
      <c r="B88" t="s">
        <v>528</v>
      </c>
      <c r="C88" t="s">
        <v>529</v>
      </c>
      <c r="D88" t="s">
        <v>391</v>
      </c>
      <c r="E88" t="s">
        <v>530</v>
      </c>
    </row>
    <row r="89" spans="1:5">
      <c r="A89" t="s">
        <v>533</v>
      </c>
      <c r="B89" t="s">
        <v>528</v>
      </c>
      <c r="C89" t="s">
        <v>534</v>
      </c>
      <c r="D89" t="s">
        <v>391</v>
      </c>
      <c r="E89" t="s">
        <v>535</v>
      </c>
    </row>
    <row r="90" spans="1:5">
      <c r="A90" t="s">
        <v>536</v>
      </c>
      <c r="B90" t="s">
        <v>528</v>
      </c>
      <c r="C90" t="s">
        <v>534</v>
      </c>
      <c r="D90" t="s">
        <v>391</v>
      </c>
      <c r="E90" t="s">
        <v>535</v>
      </c>
    </row>
    <row r="91" spans="1:5">
      <c r="A91" t="s">
        <v>537</v>
      </c>
      <c r="B91" t="s">
        <v>528</v>
      </c>
      <c r="C91" t="s">
        <v>534</v>
      </c>
      <c r="D91" t="s">
        <v>391</v>
      </c>
      <c r="E91" t="s">
        <v>535</v>
      </c>
    </row>
    <row r="92" spans="1:5">
      <c r="A92" t="s">
        <v>538</v>
      </c>
      <c r="B92" t="s">
        <v>528</v>
      </c>
      <c r="C92" t="s">
        <v>539</v>
      </c>
      <c r="D92" t="s">
        <v>391</v>
      </c>
      <c r="E92" t="s">
        <v>540</v>
      </c>
    </row>
    <row r="93" spans="1:5">
      <c r="A93" t="s">
        <v>541</v>
      </c>
      <c r="B93" t="s">
        <v>528</v>
      </c>
      <c r="C93" t="s">
        <v>539</v>
      </c>
      <c r="D93" t="s">
        <v>391</v>
      </c>
      <c r="E93" t="s">
        <v>540</v>
      </c>
    </row>
    <row r="94" spans="1:5">
      <c r="A94" t="s">
        <v>542</v>
      </c>
      <c r="B94" t="s">
        <v>528</v>
      </c>
      <c r="C94" t="s">
        <v>539</v>
      </c>
      <c r="D94" t="s">
        <v>391</v>
      </c>
      <c r="E94" t="s">
        <v>540</v>
      </c>
    </row>
    <row r="95" spans="1:5">
      <c r="A95" t="s">
        <v>543</v>
      </c>
      <c r="B95" t="s">
        <v>528</v>
      </c>
      <c r="C95" t="s">
        <v>544</v>
      </c>
      <c r="D95" t="s">
        <v>391</v>
      </c>
      <c r="E95" t="s">
        <v>545</v>
      </c>
    </row>
    <row r="96" spans="1:5">
      <c r="A96" t="s">
        <v>546</v>
      </c>
      <c r="B96" t="s">
        <v>528</v>
      </c>
      <c r="C96" t="s">
        <v>544</v>
      </c>
      <c r="D96" t="s">
        <v>391</v>
      </c>
      <c r="E96" t="s">
        <v>545</v>
      </c>
    </row>
    <row r="97" spans="1:5">
      <c r="A97" t="s">
        <v>547</v>
      </c>
      <c r="B97" t="s">
        <v>528</v>
      </c>
      <c r="C97" t="s">
        <v>544</v>
      </c>
      <c r="D97" t="s">
        <v>391</v>
      </c>
      <c r="E97" t="s">
        <v>545</v>
      </c>
    </row>
    <row r="98" spans="1:5">
      <c r="A98" t="s">
        <v>548</v>
      </c>
      <c r="B98" t="s">
        <v>528</v>
      </c>
      <c r="C98" t="s">
        <v>549</v>
      </c>
      <c r="D98" t="s">
        <v>391</v>
      </c>
      <c r="E98" t="s">
        <v>550</v>
      </c>
    </row>
    <row r="99" spans="1:5">
      <c r="A99" t="s">
        <v>551</v>
      </c>
      <c r="B99" t="s">
        <v>528</v>
      </c>
      <c r="C99" t="s">
        <v>549</v>
      </c>
      <c r="D99" t="s">
        <v>391</v>
      </c>
      <c r="E99" t="s">
        <v>550</v>
      </c>
    </row>
    <row r="100" spans="1:5">
      <c r="A100" t="s">
        <v>552</v>
      </c>
      <c r="B100" t="s">
        <v>528</v>
      </c>
      <c r="C100" t="s">
        <v>549</v>
      </c>
      <c r="D100" t="s">
        <v>391</v>
      </c>
      <c r="E100" t="s">
        <v>550</v>
      </c>
    </row>
    <row r="101" spans="1:5">
      <c r="A101" t="s">
        <v>553</v>
      </c>
      <c r="B101" t="s">
        <v>528</v>
      </c>
      <c r="C101" t="s">
        <v>554</v>
      </c>
      <c r="D101" t="s">
        <v>391</v>
      </c>
      <c r="E101" t="s">
        <v>555</v>
      </c>
    </row>
    <row r="102" spans="1:5">
      <c r="A102" t="s">
        <v>556</v>
      </c>
      <c r="B102" t="s">
        <v>528</v>
      </c>
      <c r="C102" t="s">
        <v>554</v>
      </c>
      <c r="D102" t="s">
        <v>391</v>
      </c>
      <c r="E102" t="s">
        <v>555</v>
      </c>
    </row>
    <row r="103" spans="1:5">
      <c r="A103" t="s">
        <v>557</v>
      </c>
      <c r="B103" t="s">
        <v>528</v>
      </c>
      <c r="C103" t="s">
        <v>554</v>
      </c>
      <c r="D103" t="s">
        <v>391</v>
      </c>
      <c r="E103" t="s">
        <v>555</v>
      </c>
    </row>
    <row r="104" spans="1:5">
      <c r="A104" t="s">
        <v>558</v>
      </c>
      <c r="B104" t="s">
        <v>528</v>
      </c>
      <c r="C104" t="s">
        <v>559</v>
      </c>
      <c r="D104" t="s">
        <v>391</v>
      </c>
      <c r="E104" t="s">
        <v>560</v>
      </c>
    </row>
    <row r="105" spans="1:5">
      <c r="A105" t="s">
        <v>561</v>
      </c>
      <c r="B105" t="s">
        <v>528</v>
      </c>
      <c r="C105" t="s">
        <v>559</v>
      </c>
      <c r="D105" t="s">
        <v>391</v>
      </c>
      <c r="E105" t="s">
        <v>560</v>
      </c>
    </row>
    <row r="106" spans="1:5">
      <c r="A106" t="s">
        <v>562</v>
      </c>
      <c r="B106" t="s">
        <v>528</v>
      </c>
      <c r="C106" t="s">
        <v>559</v>
      </c>
      <c r="D106" t="s">
        <v>391</v>
      </c>
      <c r="E106" t="s">
        <v>560</v>
      </c>
    </row>
    <row r="107" spans="1:5">
      <c r="A107" t="s">
        <v>563</v>
      </c>
      <c r="B107" t="s">
        <v>528</v>
      </c>
      <c r="C107" t="s">
        <v>564</v>
      </c>
      <c r="D107" t="s">
        <v>391</v>
      </c>
      <c r="E107" t="s">
        <v>485</v>
      </c>
    </row>
    <row r="108" spans="1:5">
      <c r="A108" t="s">
        <v>565</v>
      </c>
      <c r="B108" t="s">
        <v>528</v>
      </c>
      <c r="C108" t="s">
        <v>564</v>
      </c>
      <c r="D108" t="s">
        <v>391</v>
      </c>
      <c r="E108" t="s">
        <v>485</v>
      </c>
    </row>
    <row r="109" spans="1:5">
      <c r="A109" t="s">
        <v>566</v>
      </c>
      <c r="B109" t="s">
        <v>528</v>
      </c>
      <c r="C109" t="s">
        <v>564</v>
      </c>
      <c r="D109" t="s">
        <v>391</v>
      </c>
      <c r="E109" t="s">
        <v>485</v>
      </c>
    </row>
  </sheetData>
  <phoneticPr fontId="2" type="noConversion"/>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I16"/>
  <sheetViews>
    <sheetView topLeftCell="D1" workbookViewId="0">
      <selection activeCell="E12" sqref="E12"/>
    </sheetView>
  </sheetViews>
  <sheetFormatPr defaultColWidth="9.140625" defaultRowHeight="15"/>
  <cols>
    <col min="1" max="3" width="0" style="19" hidden="1" customWidth="1"/>
    <col min="4" max="4" width="9.140625" style="19"/>
    <col min="5" max="5" width="62.5703125" style="19" bestFit="1" customWidth="1"/>
    <col min="6" max="6" width="9.140625" style="19"/>
    <col min="7" max="7" width="8.28515625" style="19" bestFit="1" customWidth="1"/>
    <col min="8" max="16384" width="9.140625" style="19"/>
  </cols>
  <sheetData>
    <row r="1" spans="1:9" ht="21">
      <c r="A1" s="20"/>
      <c r="D1" s="18"/>
      <c r="E1" s="18" t="s">
        <v>567</v>
      </c>
    </row>
    <row r="4" spans="1:9">
      <c r="G4" s="17" t="s">
        <v>568</v>
      </c>
      <c r="H4" s="17"/>
      <c r="I4" s="17"/>
    </row>
    <row r="5" spans="1:9">
      <c r="E5" s="22" t="s">
        <v>569</v>
      </c>
      <c r="G5" s="12"/>
      <c r="H5" s="13"/>
      <c r="I5" s="13" t="s">
        <v>570</v>
      </c>
    </row>
    <row r="6" spans="1:9">
      <c r="E6" s="22" t="s">
        <v>571</v>
      </c>
      <c r="G6" s="15"/>
      <c r="H6" s="13"/>
      <c r="I6" s="13" t="s">
        <v>572</v>
      </c>
    </row>
    <row r="7" spans="1:9">
      <c r="E7" s="22" t="s">
        <v>389</v>
      </c>
      <c r="G7" s="14"/>
      <c r="H7" s="13"/>
      <c r="I7" s="13" t="s">
        <v>573</v>
      </c>
    </row>
    <row r="8" spans="1:9">
      <c r="E8" s="23" t="s">
        <v>528</v>
      </c>
      <c r="G8" s="27"/>
      <c r="H8" s="13"/>
      <c r="I8" s="13" t="s">
        <v>573</v>
      </c>
    </row>
    <row r="9" spans="1:9">
      <c r="E9" s="23" t="s">
        <v>574</v>
      </c>
      <c r="H9" s="13"/>
      <c r="I9" s="13"/>
    </row>
    <row r="10" spans="1:9">
      <c r="E10" s="16"/>
      <c r="H10" s="13"/>
      <c r="I10" s="13"/>
    </row>
    <row r="11" spans="1:9">
      <c r="E11" s="16"/>
      <c r="H11" s="13"/>
      <c r="I11" s="13"/>
    </row>
    <row r="16" spans="1:9">
      <c r="E16" s="21"/>
    </row>
  </sheetData>
  <hyperlinks>
    <hyperlink ref="E5" location="'General information'!A1" display="General Information" xr:uid="{00000000-0004-0000-0600-000000000000}"/>
    <hyperlink ref="E6" location="'Form VIII Main'!A1" display="Form VIII Main" xr:uid="{00000000-0004-0000-0600-000001000000}"/>
    <hyperlink ref="E7" location="'Annex I'!A1" display="Annex I" xr:uid="{00000000-0004-0000-0600-000002000000}"/>
    <hyperlink ref="E8" location="'Annex II'!A1" display="Annex II" xr:uid="{00000000-0004-0000-0600-000003000000}"/>
    <hyperlink ref="E9" location="'Annex III'!A1" display="Annex III" xr:uid="{00000000-0004-0000-0600-000004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0"/>
  <sheetViews>
    <sheetView showGridLines="0" topLeftCell="D1" workbookViewId="0">
      <selection activeCell="E15" sqref="E15"/>
    </sheetView>
  </sheetViews>
  <sheetFormatPr defaultRowHeight="15"/>
  <cols>
    <col min="1" max="3" width="18.140625" hidden="1" customWidth="1"/>
    <col min="4" max="4" width="18.140625" customWidth="1"/>
    <col min="5" max="5" width="42" customWidth="1"/>
  </cols>
  <sheetData>
    <row r="1" spans="1:7" ht="27" customHeight="1">
      <c r="A1" s="6" t="s">
        <v>575</v>
      </c>
      <c r="D1" s="74" t="s">
        <v>569</v>
      </c>
      <c r="E1" s="74"/>
    </row>
    <row r="3" spans="1:7">
      <c r="E3" s="69" t="s">
        <v>576</v>
      </c>
    </row>
    <row r="5" spans="1:7">
      <c r="A5" s="7"/>
      <c r="B5" s="7"/>
      <c r="C5" s="7" t="s">
        <v>577</v>
      </c>
      <c r="D5" s="7"/>
      <c r="E5" s="7"/>
      <c r="F5" s="7"/>
      <c r="G5" s="7"/>
    </row>
    <row r="6" spans="1:7" hidden="1">
      <c r="A6" s="7"/>
      <c r="B6" s="7"/>
      <c r="C6" s="7"/>
      <c r="D6" s="7"/>
      <c r="E6" s="7"/>
      <c r="F6" s="7"/>
      <c r="G6" s="7"/>
    </row>
    <row r="7" spans="1:7" hidden="1">
      <c r="A7" s="7"/>
      <c r="B7" s="7"/>
      <c r="C7" s="7"/>
      <c r="D7" s="7"/>
      <c r="E7" s="7"/>
      <c r="F7" s="7"/>
      <c r="G7" s="7"/>
    </row>
    <row r="8" spans="1:7" hidden="1">
      <c r="A8" s="7"/>
      <c r="B8" s="7"/>
      <c r="C8" s="7" t="s">
        <v>578</v>
      </c>
      <c r="D8" s="7" t="s">
        <v>579</v>
      </c>
      <c r="E8" s="7"/>
      <c r="F8" s="7" t="s">
        <v>580</v>
      </c>
      <c r="G8" s="7" t="s">
        <v>581</v>
      </c>
    </row>
    <row r="9" spans="1:7" hidden="1">
      <c r="A9" s="7"/>
      <c r="B9" s="7"/>
      <c r="C9" s="7" t="s">
        <v>580</v>
      </c>
      <c r="G9" s="7"/>
    </row>
    <row r="10" spans="1:7">
      <c r="A10" s="7" t="s">
        <v>582</v>
      </c>
      <c r="B10" s="7"/>
      <c r="C10" s="7"/>
      <c r="D10" s="29" t="s">
        <v>85</v>
      </c>
      <c r="E10" s="10" t="s">
        <v>583</v>
      </c>
      <c r="G10" s="7"/>
    </row>
    <row r="11" spans="1:7">
      <c r="A11" s="7" t="s">
        <v>584</v>
      </c>
      <c r="B11" s="7"/>
      <c r="C11" s="7"/>
      <c r="D11" s="8" t="s">
        <v>89</v>
      </c>
      <c r="E11" s="10" t="str">
        <f>StartUp!D27</f>
        <v>R376</v>
      </c>
      <c r="G11" s="7"/>
    </row>
    <row r="12" spans="1:7" ht="30">
      <c r="A12" s="7" t="s">
        <v>585</v>
      </c>
      <c r="B12" s="7"/>
      <c r="C12" s="7"/>
      <c r="D12" s="8" t="s">
        <v>586</v>
      </c>
      <c r="E12" s="10"/>
      <c r="G12" s="7"/>
    </row>
    <row r="13" spans="1:7">
      <c r="A13" s="7" t="s">
        <v>587</v>
      </c>
      <c r="B13" s="7"/>
      <c r="C13" s="7"/>
      <c r="D13" s="8" t="s">
        <v>588</v>
      </c>
      <c r="E13" s="11"/>
      <c r="G13" s="7"/>
    </row>
    <row r="14" spans="1:7">
      <c r="A14" s="7" t="s">
        <v>589</v>
      </c>
      <c r="B14" s="7"/>
      <c r="C14" s="7"/>
      <c r="D14" s="8" t="s">
        <v>590</v>
      </c>
      <c r="E14" s="10"/>
      <c r="G14" s="7"/>
    </row>
    <row r="15" spans="1:7">
      <c r="A15" s="7" t="s">
        <v>591</v>
      </c>
      <c r="B15" s="7"/>
      <c r="C15" s="7"/>
      <c r="D15" s="8" t="s">
        <v>592</v>
      </c>
      <c r="E15" s="10"/>
      <c r="G15" s="7"/>
    </row>
    <row r="16" spans="1:7" ht="17.100000000000001" customHeight="1">
      <c r="A16" s="7" t="s">
        <v>593</v>
      </c>
      <c r="B16" s="7"/>
      <c r="C16" s="7"/>
      <c r="D16" s="8" t="s">
        <v>594</v>
      </c>
      <c r="E16" s="10" t="s">
        <v>595</v>
      </c>
      <c r="G16" s="7"/>
    </row>
    <row r="17" spans="1:7">
      <c r="A17" s="7" t="s">
        <v>596</v>
      </c>
      <c r="B17" s="7"/>
      <c r="C17" s="7"/>
      <c r="D17" s="8" t="s">
        <v>93</v>
      </c>
      <c r="E17" s="10"/>
      <c r="G17" s="7"/>
    </row>
    <row r="18" spans="1:7" ht="17.25" customHeight="1">
      <c r="A18" s="7" t="s">
        <v>597</v>
      </c>
      <c r="B18" s="7"/>
      <c r="C18" s="7"/>
      <c r="D18" s="8" t="s">
        <v>59</v>
      </c>
      <c r="E18" s="10"/>
      <c r="G18" s="7"/>
    </row>
    <row r="19" spans="1:7">
      <c r="A19" s="7"/>
      <c r="B19" s="7"/>
      <c r="C19" s="7" t="s">
        <v>580</v>
      </c>
      <c r="G19" s="7"/>
    </row>
    <row r="20" spans="1:7">
      <c r="A20" s="7"/>
      <c r="B20" s="7"/>
      <c r="C20" s="7" t="s">
        <v>598</v>
      </c>
      <c r="D20" s="7"/>
      <c r="E20" s="7"/>
      <c r="F20" s="7"/>
      <c r="G20" s="7" t="s">
        <v>599</v>
      </c>
    </row>
  </sheetData>
  <mergeCells count="1">
    <mergeCell ref="D1:E1"/>
  </mergeCells>
  <hyperlinks>
    <hyperlink ref="E3" location="Navigation!A1" display="Back To Navigation Page" xr:uid="{00000000-0004-0000-0700-000000000000}"/>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K98"/>
  <sheetViews>
    <sheetView showGridLines="0" topLeftCell="D7" workbookViewId="0">
      <selection activeCell="D33" sqref="D33"/>
    </sheetView>
  </sheetViews>
  <sheetFormatPr defaultRowHeight="15"/>
  <cols>
    <col min="1" max="1" width="13.42578125" hidden="1" customWidth="1"/>
    <col min="2" max="2" width="14.42578125" hidden="1" customWidth="1"/>
    <col min="3" max="3" width="19.5703125" hidden="1" customWidth="1"/>
    <col min="4" max="4" width="72.85546875" customWidth="1"/>
    <col min="5" max="6" width="28.7109375" customWidth="1"/>
    <col min="7" max="7" width="28.7109375" hidden="1" customWidth="1"/>
    <col min="8" max="8" width="6.140625" customWidth="1"/>
  </cols>
  <sheetData>
    <row r="1" spans="1:9" ht="20.25">
      <c r="A1" s="6" t="s">
        <v>600</v>
      </c>
      <c r="D1" s="85" t="s">
        <v>601</v>
      </c>
      <c r="E1" s="85"/>
      <c r="F1" s="85"/>
      <c r="G1" s="85"/>
    </row>
    <row r="2" spans="1:9" ht="20.25">
      <c r="D2" s="85" t="s">
        <v>602</v>
      </c>
      <c r="E2" s="85"/>
      <c r="F2" s="85"/>
      <c r="G2" s="85"/>
    </row>
    <row r="3" spans="1:9" ht="20.25">
      <c r="D3" s="85" t="s">
        <v>603</v>
      </c>
      <c r="E3" s="85"/>
      <c r="F3" s="85"/>
      <c r="G3" s="85"/>
    </row>
    <row r="4" spans="1:9" ht="20.25">
      <c r="D4" s="85" t="s">
        <v>604</v>
      </c>
      <c r="E4" s="85"/>
      <c r="F4" s="85"/>
      <c r="G4" s="85"/>
    </row>
    <row r="7" spans="1:9">
      <c r="B7" s="9"/>
      <c r="C7" s="9"/>
      <c r="D7" s="9"/>
    </row>
    <row r="8" spans="1:9">
      <c r="B8" s="9"/>
      <c r="C8" s="9"/>
      <c r="D8" s="9"/>
      <c r="E8" s="69" t="s">
        <v>576</v>
      </c>
    </row>
    <row r="9" spans="1:9">
      <c r="B9" s="9"/>
      <c r="C9" s="9"/>
      <c r="D9" s="9"/>
    </row>
    <row r="10" spans="1:9">
      <c r="B10" s="9"/>
    </row>
    <row r="11" spans="1:9">
      <c r="B11" s="9"/>
      <c r="C11" s="9" t="s">
        <v>605</v>
      </c>
      <c r="D11" s="9"/>
    </row>
    <row r="12" spans="1:9" hidden="1">
      <c r="B12" s="9"/>
      <c r="C12" s="9"/>
      <c r="D12" s="9"/>
    </row>
    <row r="13" spans="1:9" hidden="1">
      <c r="B13" s="9"/>
      <c r="C13" s="9"/>
      <c r="D13" s="9"/>
    </row>
    <row r="14" spans="1:9" hidden="1">
      <c r="B14" s="9"/>
      <c r="C14" s="9" t="s">
        <v>578</v>
      </c>
      <c r="D14" s="9" t="s">
        <v>579</v>
      </c>
      <c r="H14" s="9" t="s">
        <v>580</v>
      </c>
      <c r="I14" s="9" t="s">
        <v>581</v>
      </c>
    </row>
    <row r="15" spans="1:9">
      <c r="C15" s="9" t="s">
        <v>580</v>
      </c>
      <c r="D15" s="41" t="s">
        <v>606</v>
      </c>
      <c r="E15" s="79">
        <f>StartUp!D17</f>
        <v>0</v>
      </c>
      <c r="F15" s="80"/>
      <c r="G15" s="81"/>
      <c r="H15" s="9"/>
      <c r="I15" s="9"/>
    </row>
    <row r="16" spans="1:9">
      <c r="A16" t="s">
        <v>607</v>
      </c>
      <c r="D16" s="41" t="s">
        <v>608</v>
      </c>
      <c r="E16" s="76"/>
      <c r="F16" s="77"/>
      <c r="G16" s="78"/>
      <c r="H16" s="9"/>
      <c r="I16" s="9"/>
    </row>
    <row r="17" spans="1:9" ht="45">
      <c r="A17" t="s">
        <v>609</v>
      </c>
      <c r="D17" s="41" t="s">
        <v>610</v>
      </c>
      <c r="E17" s="79" t="str">
        <f>TEXT(DATE(YEAR(StartUp!G9),MONTH(StartUp!G9),DAY(StartUp!G9)),"MMMM-yyyy")</f>
        <v>January-2025</v>
      </c>
      <c r="F17" s="80"/>
      <c r="G17" s="81"/>
      <c r="H17" s="9"/>
      <c r="I17" s="9"/>
    </row>
    <row r="18" spans="1:9">
      <c r="C18" s="9" t="s">
        <v>580</v>
      </c>
      <c r="D18" s="29" t="s">
        <v>611</v>
      </c>
      <c r="E18" s="79" t="str">
        <f>StartUp!G9</f>
        <v>15-Jan-2025</v>
      </c>
      <c r="F18" s="80"/>
      <c r="G18" s="81"/>
      <c r="H18" s="9"/>
      <c r="I18" s="9"/>
    </row>
    <row r="19" spans="1:9">
      <c r="C19" s="9" t="s">
        <v>598</v>
      </c>
      <c r="D19" s="29" t="s">
        <v>612</v>
      </c>
      <c r="E19" s="65"/>
      <c r="F19" s="65"/>
      <c r="G19" s="65">
        <f>StartUp!D25</f>
        <v>0.18</v>
      </c>
      <c r="H19" s="9"/>
      <c r="I19" s="9" t="s">
        <v>599</v>
      </c>
    </row>
    <row r="20" spans="1:9">
      <c r="H20" s="9"/>
    </row>
    <row r="23" spans="1:9">
      <c r="E23" s="82"/>
      <c r="F23" s="83"/>
      <c r="G23" s="84"/>
    </row>
    <row r="24" spans="1:9" ht="15" hidden="1" customHeight="1">
      <c r="C24" s="9" t="s">
        <v>613</v>
      </c>
    </row>
    <row r="25" spans="1:9" ht="15" hidden="1" customHeight="1">
      <c r="C25" s="9"/>
    </row>
    <row r="26" spans="1:9" ht="15" hidden="1" customHeight="1">
      <c r="C26" s="9"/>
    </row>
    <row r="27" spans="1:9" ht="15" hidden="1" customHeight="1">
      <c r="C27" s="9" t="s">
        <v>578</v>
      </c>
      <c r="D27" s="9" t="s">
        <v>579</v>
      </c>
      <c r="E27" s="9"/>
      <c r="F27" s="9"/>
      <c r="G27" s="9"/>
      <c r="H27" s="9" t="s">
        <v>580</v>
      </c>
      <c r="I27" s="9" t="s">
        <v>581</v>
      </c>
    </row>
    <row r="28" spans="1:9" ht="15" hidden="1" customHeight="1">
      <c r="C28" s="9" t="s">
        <v>614</v>
      </c>
      <c r="D28" s="52" t="s">
        <v>26</v>
      </c>
      <c r="E28" s="44" t="str">
        <f>StartUp!G12</f>
        <v>01-Jan-2025</v>
      </c>
      <c r="F28" s="44" t="str">
        <f>StartUp!G14</f>
        <v>01-Jan-2025</v>
      </c>
      <c r="G28" s="44" t="str">
        <f>StartUp!G16</f>
        <v>16-Jan-2021</v>
      </c>
      <c r="H28" s="9"/>
      <c r="I28" s="9"/>
    </row>
    <row r="29" spans="1:9" ht="15" hidden="1" customHeight="1">
      <c r="C29" s="9" t="s">
        <v>615</v>
      </c>
      <c r="D29" s="52" t="s">
        <v>30</v>
      </c>
      <c r="E29" s="44" t="str">
        <f>StartUp!G13</f>
        <v>15-Jan-2025</v>
      </c>
      <c r="F29" s="44" t="str">
        <f>StartUp!G15</f>
        <v>15-Jan-2025</v>
      </c>
      <c r="G29" s="44" t="str">
        <f>StartUp!G17</f>
        <v>31-Jan-2025</v>
      </c>
      <c r="H29" s="9"/>
      <c r="I29" s="9"/>
    </row>
    <row r="30" spans="1:9">
      <c r="C30" s="9" t="s">
        <v>579</v>
      </c>
      <c r="D30" s="40" t="s">
        <v>616</v>
      </c>
      <c r="E30" s="40" t="s">
        <v>617</v>
      </c>
      <c r="F30" s="40" t="s">
        <v>618</v>
      </c>
      <c r="G30" s="40" t="s">
        <v>619</v>
      </c>
    </row>
    <row r="31" spans="1:9">
      <c r="A31" t="s">
        <v>620</v>
      </c>
      <c r="C31" s="9" t="s">
        <v>579</v>
      </c>
      <c r="D31" s="66"/>
      <c r="E31" s="37" t="str">
        <f>StartUp!G13</f>
        <v>15-Jan-2025</v>
      </c>
      <c r="F31" s="37" t="str">
        <f>StartUp!G17</f>
        <v>31-Jan-2025</v>
      </c>
      <c r="G31" s="37" t="str">
        <f>StartUp!G17</f>
        <v>31-Jan-2025</v>
      </c>
    </row>
    <row r="32" spans="1:9" hidden="1">
      <c r="C32" s="9" t="s">
        <v>580</v>
      </c>
      <c r="D32" s="30"/>
      <c r="E32" s="31"/>
      <c r="F32" s="31"/>
      <c r="G32" s="31"/>
    </row>
    <row r="33" spans="1:11">
      <c r="D33" s="41" t="s">
        <v>621</v>
      </c>
      <c r="E33" s="39"/>
      <c r="F33" s="39"/>
      <c r="G33" s="39"/>
    </row>
    <row r="34" spans="1:11" ht="30">
      <c r="C34" s="9" t="s">
        <v>579</v>
      </c>
      <c r="D34" s="41" t="s">
        <v>622</v>
      </c>
      <c r="E34" s="62"/>
      <c r="F34" s="62"/>
      <c r="G34" s="62"/>
    </row>
    <row r="35" spans="1:11">
      <c r="C35" s="9" t="s">
        <v>579</v>
      </c>
      <c r="D35" s="41" t="s">
        <v>623</v>
      </c>
      <c r="E35" s="62"/>
      <c r="F35" s="62"/>
      <c r="G35" s="62"/>
    </row>
    <row r="36" spans="1:11" ht="30">
      <c r="A36" t="s">
        <v>624</v>
      </c>
      <c r="D36" s="41" t="s">
        <v>625</v>
      </c>
      <c r="E36" s="48"/>
      <c r="F36" s="48"/>
      <c r="G36" s="48"/>
    </row>
    <row r="37" spans="1:11">
      <c r="A37" t="s">
        <v>626</v>
      </c>
      <c r="D37" s="41" t="s">
        <v>627</v>
      </c>
      <c r="E37" s="48"/>
      <c r="F37" s="48"/>
      <c r="G37" s="48"/>
      <c r="K37" s="38"/>
    </row>
    <row r="38" spans="1:11">
      <c r="A38" t="s">
        <v>628</v>
      </c>
      <c r="D38" s="41" t="s">
        <v>629</v>
      </c>
      <c r="E38" s="48"/>
      <c r="F38" s="48"/>
      <c r="G38" s="48"/>
    </row>
    <row r="39" spans="1:11">
      <c r="A39" t="s">
        <v>630</v>
      </c>
      <c r="D39" s="42" t="s">
        <v>631</v>
      </c>
      <c r="E39" s="37">
        <f>E36+E37+E38</f>
        <v>0</v>
      </c>
      <c r="F39" s="37">
        <f t="shared" ref="F39:G39" si="0">F36+F37+F38</f>
        <v>0</v>
      </c>
      <c r="G39" s="37">
        <f t="shared" si="0"/>
        <v>0</v>
      </c>
    </row>
    <row r="40" spans="1:11" ht="75">
      <c r="C40" t="s">
        <v>579</v>
      </c>
      <c r="D40" s="41" t="s">
        <v>632</v>
      </c>
      <c r="E40" s="62"/>
      <c r="F40" s="62"/>
      <c r="G40" s="62"/>
    </row>
    <row r="41" spans="1:11">
      <c r="A41" t="s">
        <v>633</v>
      </c>
      <c r="D41" s="41" t="s">
        <v>634</v>
      </c>
      <c r="E41" s="48"/>
      <c r="F41" s="48"/>
      <c r="G41" s="48"/>
    </row>
    <row r="42" spans="1:11">
      <c r="A42" t="s">
        <v>635</v>
      </c>
      <c r="D42" s="41" t="s">
        <v>629</v>
      </c>
      <c r="E42" s="48"/>
      <c r="F42" s="48"/>
      <c r="G42" s="48"/>
    </row>
    <row r="43" spans="1:11">
      <c r="A43" t="s">
        <v>636</v>
      </c>
      <c r="D43" s="42" t="s">
        <v>637</v>
      </c>
      <c r="E43" s="37">
        <f>E41+E42</f>
        <v>0</v>
      </c>
      <c r="F43" s="37">
        <f t="shared" ref="F43:G43" si="1">F41+F42</f>
        <v>0</v>
      </c>
      <c r="G43" s="37">
        <f t="shared" si="1"/>
        <v>0</v>
      </c>
    </row>
    <row r="44" spans="1:11">
      <c r="A44" t="s">
        <v>638</v>
      </c>
      <c r="D44" s="41" t="s">
        <v>639</v>
      </c>
      <c r="E44" s="48"/>
      <c r="F44" s="48"/>
      <c r="G44" s="48"/>
    </row>
    <row r="45" spans="1:11">
      <c r="A45" t="s">
        <v>640</v>
      </c>
      <c r="D45" s="41" t="s">
        <v>641</v>
      </c>
      <c r="E45" s="48"/>
      <c r="F45" s="48"/>
      <c r="G45" s="48"/>
    </row>
    <row r="46" spans="1:11">
      <c r="C46" t="s">
        <v>579</v>
      </c>
      <c r="D46" s="41" t="s">
        <v>642</v>
      </c>
      <c r="E46" s="62"/>
      <c r="F46" s="62"/>
      <c r="G46" s="62"/>
    </row>
    <row r="47" spans="1:11">
      <c r="A47" t="s">
        <v>643</v>
      </c>
      <c r="D47" s="41" t="s">
        <v>644</v>
      </c>
      <c r="E47" s="37">
        <f>E48+E49</f>
        <v>0</v>
      </c>
      <c r="F47" s="37">
        <f t="shared" ref="F47:G47" si="2">F48+F49</f>
        <v>0</v>
      </c>
      <c r="G47" s="37">
        <f t="shared" si="2"/>
        <v>0</v>
      </c>
    </row>
    <row r="48" spans="1:11" ht="15" customHeight="1">
      <c r="A48" t="s">
        <v>645</v>
      </c>
      <c r="D48" s="41" t="s">
        <v>646</v>
      </c>
      <c r="E48" s="48"/>
      <c r="F48" s="48"/>
      <c r="G48" s="48"/>
    </row>
    <row r="49" spans="1:7">
      <c r="A49" t="s">
        <v>647</v>
      </c>
      <c r="D49" s="41" t="s">
        <v>648</v>
      </c>
      <c r="E49" s="48"/>
      <c r="F49" s="48"/>
      <c r="G49" s="48"/>
    </row>
    <row r="50" spans="1:7" ht="15" customHeight="1">
      <c r="A50" t="s">
        <v>649</v>
      </c>
      <c r="D50" s="41" t="s">
        <v>650</v>
      </c>
      <c r="E50" s="48"/>
      <c r="F50" s="48"/>
      <c r="G50" s="48"/>
    </row>
    <row r="51" spans="1:7">
      <c r="A51" t="s">
        <v>651</v>
      </c>
      <c r="D51" s="41" t="s">
        <v>652</v>
      </c>
      <c r="E51" s="48"/>
      <c r="F51" s="48"/>
      <c r="G51" s="48"/>
    </row>
    <row r="52" spans="1:7">
      <c r="A52" t="s">
        <v>653</v>
      </c>
      <c r="D52" s="41" t="s">
        <v>654</v>
      </c>
      <c r="E52" s="48"/>
      <c r="F52" s="48"/>
      <c r="G52" s="48"/>
    </row>
    <row r="53" spans="1:7">
      <c r="A53" t="s">
        <v>655</v>
      </c>
      <c r="D53" s="41" t="s">
        <v>656</v>
      </c>
      <c r="E53" s="48"/>
      <c r="F53" s="48"/>
      <c r="G53" s="48"/>
    </row>
    <row r="54" spans="1:7">
      <c r="A54" t="s">
        <v>657</v>
      </c>
      <c r="D54" s="42" t="s">
        <v>658</v>
      </c>
      <c r="E54" s="37">
        <f>E47+E50+E51+E52+E53</f>
        <v>0</v>
      </c>
      <c r="F54" s="37">
        <f t="shared" ref="F54:G54" si="3">F47+F50+F51+F52+F53</f>
        <v>0</v>
      </c>
      <c r="G54" s="37">
        <f t="shared" si="3"/>
        <v>0</v>
      </c>
    </row>
    <row r="55" spans="1:7">
      <c r="A55" t="s">
        <v>659</v>
      </c>
      <c r="D55" s="41" t="s">
        <v>660</v>
      </c>
      <c r="E55" s="37">
        <f>E48-E36</f>
        <v>0</v>
      </c>
      <c r="F55" s="37">
        <f t="shared" ref="F55:G55" si="4">F48-F36</f>
        <v>0</v>
      </c>
      <c r="G55" s="37">
        <f t="shared" si="4"/>
        <v>0</v>
      </c>
    </row>
    <row r="56" spans="1:7" ht="45">
      <c r="A56" t="s">
        <v>661</v>
      </c>
      <c r="D56" s="41" t="s">
        <v>662</v>
      </c>
      <c r="E56" s="37">
        <f>IF((E39-E54)&gt;0,(E39-E54+E43),(E43))</f>
        <v>0</v>
      </c>
      <c r="F56" s="37">
        <f t="shared" ref="F56:G56" si="5">IF((F39-F54)&gt;0,(F39-F54+F43),(F43))</f>
        <v>0</v>
      </c>
      <c r="G56" s="37">
        <f t="shared" si="5"/>
        <v>0</v>
      </c>
    </row>
    <row r="57" spans="1:7">
      <c r="C57" t="s">
        <v>579</v>
      </c>
      <c r="D57" s="41"/>
      <c r="E57" s="62"/>
      <c r="F57" s="62"/>
      <c r="G57" s="62"/>
    </row>
    <row r="58" spans="1:7">
      <c r="C58" t="s">
        <v>579</v>
      </c>
      <c r="D58" s="41" t="s">
        <v>663</v>
      </c>
      <c r="E58" s="62"/>
      <c r="F58" s="62"/>
      <c r="G58" s="62"/>
    </row>
    <row r="59" spans="1:7" ht="45">
      <c r="A59" t="s">
        <v>664</v>
      </c>
      <c r="D59" s="41" t="s">
        <v>665</v>
      </c>
      <c r="E59" s="48"/>
      <c r="F59" s="48"/>
      <c r="G59" s="48"/>
    </row>
    <row r="60" spans="1:7">
      <c r="A60" t="s">
        <v>666</v>
      </c>
      <c r="D60" s="41" t="s">
        <v>667</v>
      </c>
      <c r="E60" s="48"/>
      <c r="F60" s="48"/>
      <c r="G60" s="48"/>
    </row>
    <row r="61" spans="1:7">
      <c r="A61" t="s">
        <v>668</v>
      </c>
      <c r="C61" t="s">
        <v>579</v>
      </c>
      <c r="D61" s="41" t="s">
        <v>669</v>
      </c>
      <c r="E61" s="37">
        <f>E60-E59</f>
        <v>0</v>
      </c>
      <c r="F61" s="37">
        <f>F60-F59</f>
        <v>0</v>
      </c>
      <c r="G61" s="37">
        <f>G60-G59</f>
        <v>0</v>
      </c>
    </row>
    <row r="62" spans="1:7">
      <c r="C62" t="s">
        <v>579</v>
      </c>
      <c r="D62" s="41"/>
      <c r="E62" s="62"/>
      <c r="F62" s="62"/>
      <c r="G62" s="62"/>
    </row>
    <row r="63" spans="1:7">
      <c r="C63" t="s">
        <v>579</v>
      </c>
      <c r="D63" s="41" t="s">
        <v>670</v>
      </c>
      <c r="E63" s="62"/>
      <c r="F63" s="62"/>
      <c r="G63" s="62"/>
    </row>
    <row r="64" spans="1:7" ht="45">
      <c r="A64" t="s">
        <v>671</v>
      </c>
      <c r="D64" s="41" t="s">
        <v>672</v>
      </c>
      <c r="E64" s="48"/>
      <c r="F64" s="48"/>
      <c r="G64" s="48"/>
    </row>
    <row r="65" spans="1:7" ht="30">
      <c r="A65" t="s">
        <v>549</v>
      </c>
      <c r="D65" s="41" t="s">
        <v>673</v>
      </c>
      <c r="E65" s="72"/>
      <c r="F65" s="72"/>
      <c r="G65" s="72"/>
    </row>
    <row r="66" spans="1:7" ht="15" customHeight="1">
      <c r="A66" t="s">
        <v>554</v>
      </c>
      <c r="D66" s="41" t="s">
        <v>674</v>
      </c>
      <c r="E66" s="72"/>
      <c r="F66" s="72"/>
      <c r="G66" s="72"/>
    </row>
    <row r="67" spans="1:7">
      <c r="A67" t="s">
        <v>564</v>
      </c>
      <c r="D67" s="41" t="s">
        <v>675</v>
      </c>
      <c r="E67" s="37">
        <f>E66-E65</f>
        <v>0</v>
      </c>
      <c r="F67" s="37">
        <f t="shared" ref="F67:G67" si="6">F66-F65</f>
        <v>0</v>
      </c>
      <c r="G67" s="37">
        <f t="shared" si="6"/>
        <v>0</v>
      </c>
    </row>
    <row r="68" spans="1:7">
      <c r="C68" t="s">
        <v>579</v>
      </c>
      <c r="D68" s="41" t="s">
        <v>676</v>
      </c>
      <c r="E68" s="62"/>
      <c r="F68" s="62"/>
      <c r="G68" s="62"/>
    </row>
    <row r="69" spans="1:7" ht="45">
      <c r="A69" t="s">
        <v>677</v>
      </c>
      <c r="D69" s="41" t="s">
        <v>678</v>
      </c>
      <c r="E69" s="48"/>
      <c r="F69" s="48"/>
      <c r="G69" s="48"/>
    </row>
    <row r="70" spans="1:7" ht="30">
      <c r="A70" t="s">
        <v>679</v>
      </c>
      <c r="D70" s="41" t="s">
        <v>680</v>
      </c>
      <c r="E70" s="48"/>
      <c r="F70" s="48"/>
      <c r="G70" s="48"/>
    </row>
    <row r="71" spans="1:7" ht="15" customHeight="1">
      <c r="A71" t="s">
        <v>442</v>
      </c>
      <c r="D71" s="41" t="s">
        <v>681</v>
      </c>
      <c r="E71" s="37">
        <f>IF(E67&lt;0,0,E67)</f>
        <v>0</v>
      </c>
      <c r="F71" s="37">
        <f t="shared" ref="F71:G71" si="7">IF(F67&lt;0,0,F67)</f>
        <v>0</v>
      </c>
      <c r="G71" s="37">
        <f t="shared" si="7"/>
        <v>0</v>
      </c>
    </row>
    <row r="72" spans="1:7" ht="15" customHeight="1">
      <c r="A72" t="s">
        <v>682</v>
      </c>
      <c r="D72" s="41" t="s">
        <v>683</v>
      </c>
      <c r="E72" s="37">
        <f>IF(E55&lt;0,0,E55)</f>
        <v>0</v>
      </c>
      <c r="F72" s="37">
        <f t="shared" ref="F72:G72" si="8">IF(F55&lt;0,0,F55)</f>
        <v>0</v>
      </c>
      <c r="G72" s="37">
        <f t="shared" si="8"/>
        <v>0</v>
      </c>
    </row>
    <row r="73" spans="1:7" ht="30">
      <c r="A73" t="s">
        <v>684</v>
      </c>
      <c r="D73" s="41" t="s">
        <v>685</v>
      </c>
      <c r="E73" s="48"/>
      <c r="F73" s="48"/>
      <c r="G73" s="48"/>
    </row>
    <row r="74" spans="1:7" ht="15" customHeight="1">
      <c r="A74" t="s">
        <v>686</v>
      </c>
      <c r="D74" s="41" t="s">
        <v>687</v>
      </c>
      <c r="E74" s="48"/>
      <c r="F74" s="48"/>
      <c r="G74" s="48"/>
    </row>
    <row r="75" spans="1:7" ht="30">
      <c r="A75" t="s">
        <v>688</v>
      </c>
      <c r="D75" s="41" t="s">
        <v>689</v>
      </c>
      <c r="E75" s="48"/>
      <c r="F75" s="48"/>
      <c r="G75" s="48"/>
    </row>
    <row r="76" spans="1:7" ht="60">
      <c r="A76" t="s">
        <v>690</v>
      </c>
      <c r="D76" s="41" t="s">
        <v>691</v>
      </c>
      <c r="E76" s="48"/>
      <c r="F76" s="48"/>
      <c r="G76" s="48"/>
    </row>
    <row r="77" spans="1:7" ht="30">
      <c r="A77" s="61" t="s">
        <v>692</v>
      </c>
      <c r="D77" s="41" t="s">
        <v>693</v>
      </c>
      <c r="E77" s="48"/>
      <c r="F77" s="48"/>
      <c r="G77" s="48"/>
    </row>
    <row r="78" spans="1:7">
      <c r="A78" t="s">
        <v>694</v>
      </c>
      <c r="D78" s="41" t="s">
        <v>695</v>
      </c>
      <c r="E78" s="37">
        <f>E69+E70+E71+E72+E73+E74+E75+E76+E77</f>
        <v>0</v>
      </c>
      <c r="F78" s="37">
        <f>F69+F70+F71+F72+F73+F74+F75+F76+F77</f>
        <v>0</v>
      </c>
      <c r="G78" s="37">
        <f t="shared" ref="G78" si="9">G69+G70+G71+G72+G73+G74+G75+G76</f>
        <v>0</v>
      </c>
    </row>
    <row r="79" spans="1:7">
      <c r="A79" t="s">
        <v>696</v>
      </c>
      <c r="D79" s="29" t="s">
        <v>697</v>
      </c>
      <c r="E79" s="37">
        <f>E78-E64</f>
        <v>0</v>
      </c>
      <c r="F79" s="37">
        <f t="shared" ref="F79:G79" si="10">F78-F64</f>
        <v>0</v>
      </c>
      <c r="G79" s="37">
        <f t="shared" si="10"/>
        <v>0</v>
      </c>
    </row>
    <row r="80" spans="1:7">
      <c r="A80" t="s">
        <v>698</v>
      </c>
      <c r="D80" s="63" t="s">
        <v>699</v>
      </c>
      <c r="E80" s="64">
        <f>StartUp!D23</f>
        <v>0.18</v>
      </c>
      <c r="F80" s="64">
        <f>StartUp!D24</f>
        <v>0.18</v>
      </c>
      <c r="G80" s="64">
        <f>StartUp!D25</f>
        <v>0.18</v>
      </c>
    </row>
    <row r="81" spans="1:9">
      <c r="A81" t="s">
        <v>620</v>
      </c>
      <c r="D81" s="67" t="s">
        <v>700</v>
      </c>
      <c r="E81" s="68" t="str">
        <f>E31</f>
        <v>15-Jan-2025</v>
      </c>
      <c r="F81" s="68" t="str">
        <f>F31</f>
        <v>31-Jan-2025</v>
      </c>
      <c r="G81" s="68" t="str">
        <f>G31</f>
        <v>31-Jan-2025</v>
      </c>
    </row>
    <row r="82" spans="1:9">
      <c r="C82" s="9" t="s">
        <v>580</v>
      </c>
      <c r="D82" s="9"/>
    </row>
    <row r="83" spans="1:9">
      <c r="C83" s="9" t="s">
        <v>598</v>
      </c>
      <c r="D83" s="9"/>
      <c r="I83" s="9" t="s">
        <v>599</v>
      </c>
    </row>
    <row r="84" spans="1:9">
      <c r="C84" s="9"/>
      <c r="D84" s="9"/>
    </row>
    <row r="85" spans="1:9">
      <c r="C85" s="9"/>
      <c r="D85" s="9"/>
    </row>
    <row r="86" spans="1:9">
      <c r="C86" s="9"/>
      <c r="D86" s="9"/>
    </row>
    <row r="87" spans="1:9" hidden="1">
      <c r="C87" s="9"/>
      <c r="D87" s="9"/>
    </row>
    <row r="88" spans="1:9" hidden="1">
      <c r="C88" s="9"/>
      <c r="D88" s="9"/>
    </row>
    <row r="89" spans="1:9" hidden="1">
      <c r="C89" s="9" t="s">
        <v>701</v>
      </c>
      <c r="D89" s="9"/>
    </row>
    <row r="90" spans="1:9" hidden="1">
      <c r="C90" s="9"/>
      <c r="D90" s="9"/>
      <c r="F90" s="9"/>
      <c r="G90" s="9"/>
    </row>
    <row r="91" spans="1:9" hidden="1">
      <c r="C91" s="9"/>
      <c r="D91" s="9"/>
    </row>
    <row r="92" spans="1:9" hidden="1">
      <c r="C92" s="9" t="s">
        <v>578</v>
      </c>
      <c r="D92" s="9" t="s">
        <v>579</v>
      </c>
      <c r="F92" s="9" t="s">
        <v>580</v>
      </c>
      <c r="G92" s="9" t="s">
        <v>581</v>
      </c>
    </row>
    <row r="93" spans="1:9">
      <c r="C93" s="9" t="s">
        <v>580</v>
      </c>
      <c r="D93" s="41" t="s">
        <v>702</v>
      </c>
      <c r="E93" s="37" t="str">
        <f>StartUp!G17</f>
        <v>31-Jan-2025</v>
      </c>
      <c r="F93" s="9"/>
      <c r="G93" s="9"/>
    </row>
    <row r="94" spans="1:9">
      <c r="A94" t="s">
        <v>703</v>
      </c>
      <c r="D94" s="29" t="s">
        <v>704</v>
      </c>
      <c r="E94" s="2"/>
      <c r="F94" s="9"/>
      <c r="G94" s="9"/>
    </row>
    <row r="95" spans="1:9">
      <c r="C95" s="9" t="s">
        <v>580</v>
      </c>
      <c r="F95" s="9"/>
      <c r="G95" s="9"/>
    </row>
    <row r="96" spans="1:9">
      <c r="C96" s="9" t="s">
        <v>598</v>
      </c>
      <c r="F96" s="9"/>
      <c r="G96" s="9" t="s">
        <v>599</v>
      </c>
    </row>
    <row r="97" spans="4:7" ht="96" customHeight="1">
      <c r="D97" s="75" t="s">
        <v>705</v>
      </c>
      <c r="E97" s="75"/>
      <c r="F97" s="9"/>
      <c r="G97" s="9"/>
    </row>
    <row r="98" spans="4:7" ht="22.5" customHeight="1"/>
  </sheetData>
  <mergeCells count="10">
    <mergeCell ref="D1:G1"/>
    <mergeCell ref="D2:G2"/>
    <mergeCell ref="D3:G3"/>
    <mergeCell ref="D4:G4"/>
    <mergeCell ref="E15:G15"/>
    <mergeCell ref="D97:E97"/>
    <mergeCell ref="E16:G16"/>
    <mergeCell ref="E17:G17"/>
    <mergeCell ref="E18:G18"/>
    <mergeCell ref="E23:G23"/>
  </mergeCells>
  <dataValidations count="4">
    <dataValidation type="decimal" allowBlank="1" showInputMessage="1" showErrorMessage="1" errorTitle="Error" error="Please enter a numeric value between -999999999999999 and 999999999999999." sqref="E36:G38" xr:uid="{00000000-0002-0000-0800-000000000000}">
      <formula1>-99999999999999900</formula1>
      <formula2>99999999999999900</formula2>
    </dataValidation>
    <dataValidation type="decimal" allowBlank="1" showInputMessage="1" showErrorMessage="1" errorTitle="Error" error="Please enter a numeric value between -999999999999999 and 999999999999999." sqref="E41:G42 E73:G77 E69:G70 E64:G66 E48:G53" xr:uid="{00000000-0002-0000-0800-000001000000}">
      <formula1>-999999999999900</formula1>
      <formula2>999999999999900</formula2>
    </dataValidation>
    <dataValidation type="decimal" allowBlank="1" showInputMessage="1" showErrorMessage="1" errorTitle="Error" error="Please enter a numeric value between -999999999999999 and 999999999999999." sqref="E44:G45" xr:uid="{00000000-0002-0000-0800-000002000000}">
      <formula1>-999999999999900</formula1>
      <formula2>999999999999999</formula2>
    </dataValidation>
    <dataValidation type="decimal" allowBlank="1" showInputMessage="1" showErrorMessage="1" errorTitle="Error" error="Please enter a numeric value between 0 and 999999999999999." sqref="E59:G60" xr:uid="{00000000-0002-0000-0800-000003000000}">
      <formula1>0</formula1>
      <formula2>999999999999900</formula2>
    </dataValidation>
  </dataValidations>
  <hyperlinks>
    <hyperlink ref="E8" location="Navigation!A1" display="Back To Navigation Page" xr:uid="{00000000-0004-0000-08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83</vt:i4>
      </vt:variant>
    </vt:vector>
  </HeadingPairs>
  <TitlesOfParts>
    <vt:vector size="90" baseType="lpstr">
      <vt:lpstr>StartUp</vt:lpstr>
      <vt:lpstr>Navigation</vt:lpstr>
      <vt:lpstr>General information</vt:lpstr>
      <vt:lpstr>Form VIII Main</vt:lpstr>
      <vt:lpstr>Annex I</vt:lpstr>
      <vt:lpstr>Annex II</vt:lpstr>
      <vt:lpstr>Annex III</vt:lpstr>
      <vt:lpstr>datasheet_1_13</vt:lpstr>
      <vt:lpstr>datasheet_1_25</vt:lpstr>
      <vt:lpstr>datasheet_1_26</vt:lpstr>
      <vt:lpstr>datasheet_1_38</vt:lpstr>
      <vt:lpstr>datasheet_1_40</vt:lpstr>
      <vt:lpstr>datasheet_1_42</vt:lpstr>
      <vt:lpstr>'Annex I'!fn_E107_28_17052017</vt:lpstr>
      <vt:lpstr>'Annex I'!fn_E108_56_17052017</vt:lpstr>
      <vt:lpstr>'Annex II'!fn_E42_0_17052017</vt:lpstr>
      <vt:lpstr>'Annex II'!fn_E43_14_17052017</vt:lpstr>
      <vt:lpstr>'Annex I'!fn_E53_0_17052017</vt:lpstr>
      <vt:lpstr>'Annex I'!fn_E58_1_17052017</vt:lpstr>
      <vt:lpstr>'Annex II'!fn_E87_1_17052017</vt:lpstr>
      <vt:lpstr>'Annex II'!fn_E88_13_17052017</vt:lpstr>
      <vt:lpstr>'Annex I'!fn_F107_29_17052017</vt:lpstr>
      <vt:lpstr>'Annex I'!fn_F108_55_17052017</vt:lpstr>
      <vt:lpstr>'Annex II'!fn_F42_3_17052017</vt:lpstr>
      <vt:lpstr>'Annex II'!fn_F43_15_17052017</vt:lpstr>
      <vt:lpstr>'Annex I'!fn_F57_2_17052017</vt:lpstr>
      <vt:lpstr>'Annex I'!fn_F58_14_17052017</vt:lpstr>
      <vt:lpstr>'Annex II'!fn_F87_4_17052017</vt:lpstr>
      <vt:lpstr>'Annex II'!fn_F88_16_17052017</vt:lpstr>
      <vt:lpstr>'Annex I'!fn_G107_30_17052017</vt:lpstr>
      <vt:lpstr>'Annex I'!fn_G108_54_17052017</vt:lpstr>
      <vt:lpstr>'Annex II'!fn_G42_8_17052017</vt:lpstr>
      <vt:lpstr>'Annex II'!fn_G43_20_17052017</vt:lpstr>
      <vt:lpstr>'Annex I'!fn_G57_3_17052017</vt:lpstr>
      <vt:lpstr>'Annex I'!fn_G58_15_17052017</vt:lpstr>
      <vt:lpstr>'Annex II'!fn_G87_7_17052017</vt:lpstr>
      <vt:lpstr>'Annex II'!fn_G88_19_17052017</vt:lpstr>
      <vt:lpstr>'Annex I'!fn_H107_31_17052017</vt:lpstr>
      <vt:lpstr>'Annex I'!fn_H108_53_17052017</vt:lpstr>
      <vt:lpstr>'Annex II'!fn_H42_9_17052017</vt:lpstr>
      <vt:lpstr>'Annex II'!fn_H43_21_17052017</vt:lpstr>
      <vt:lpstr>'Annex I'!fn_H57_4_17052017</vt:lpstr>
      <vt:lpstr>'Annex I'!fn_H58_16_17052017</vt:lpstr>
      <vt:lpstr>'Annex II'!fn_H87_10_17052017</vt:lpstr>
      <vt:lpstr>'Annex II'!fn_H88_22_17052017</vt:lpstr>
      <vt:lpstr>'Annex I'!fn_I107_32_17052017</vt:lpstr>
      <vt:lpstr>'Annex I'!fn_I108_52_17052017</vt:lpstr>
      <vt:lpstr>'Annex I'!fn_I57_5_17052017</vt:lpstr>
      <vt:lpstr>'Annex I'!fn_I58_17_17052017</vt:lpstr>
      <vt:lpstr>'Annex I'!fn_J107_33_17052017</vt:lpstr>
      <vt:lpstr>'Annex I'!fn_J107_35_17052017</vt:lpstr>
      <vt:lpstr>'Annex I'!fn_J108_50_17052017</vt:lpstr>
      <vt:lpstr>'Annex I'!fn_J57_6_17052017</vt:lpstr>
      <vt:lpstr>'Annex I'!fn_J58_18_17052017</vt:lpstr>
      <vt:lpstr>'Annex I'!fn_K107_34_17052017</vt:lpstr>
      <vt:lpstr>'Annex I'!fn_K108_48_17052017</vt:lpstr>
      <vt:lpstr>'Annex I'!fn_K108_49_17052017</vt:lpstr>
      <vt:lpstr>'Annex I'!fn_K108_51_17052017</vt:lpstr>
      <vt:lpstr>'Annex I'!fn_K57_7_17052017</vt:lpstr>
      <vt:lpstr>'Annex I'!fn_K58_19_17052017</vt:lpstr>
      <vt:lpstr>'Annex I'!fn_L107_36_17052017</vt:lpstr>
      <vt:lpstr>'Annex I'!fn_L108_47_17052017</vt:lpstr>
      <vt:lpstr>'Annex I'!fn_L57_8_17052017</vt:lpstr>
      <vt:lpstr>'Annex I'!fn_L58_20_17052017</vt:lpstr>
      <vt:lpstr>'Annex I'!fn_M107_37_17052017</vt:lpstr>
      <vt:lpstr>'Annex I'!fn_M108_46_17052017</vt:lpstr>
      <vt:lpstr>'Annex I'!fn_M57_9_17052017</vt:lpstr>
      <vt:lpstr>'Annex I'!fn_M58_21_17052017</vt:lpstr>
      <vt:lpstr>'Annex I'!fn_N107_38_17052017</vt:lpstr>
      <vt:lpstr>'Annex I'!fn_N108_45_17052017</vt:lpstr>
      <vt:lpstr>'Annex I'!fn_N57_10_17052017</vt:lpstr>
      <vt:lpstr>'Annex I'!fn_N58_22_17052017</vt:lpstr>
      <vt:lpstr>'Annex I'!fn_O107_39_17052017</vt:lpstr>
      <vt:lpstr>'Annex I'!fn_O108_44_17052017</vt:lpstr>
      <vt:lpstr>'Annex I'!fn_O57_11_17052017</vt:lpstr>
      <vt:lpstr>'Annex I'!fn_O58_23_17052017</vt:lpstr>
      <vt:lpstr>'Annex I'!fn_P107_40_17052017</vt:lpstr>
      <vt:lpstr>'Annex I'!fn_P108_43_17052017</vt:lpstr>
      <vt:lpstr>'Annex I'!fn_P57_12_17052017</vt:lpstr>
      <vt:lpstr>'Annex I'!fn_P58_24_17052017</vt:lpstr>
      <vt:lpstr>'Annex I'!fn_P58_25_17052017</vt:lpstr>
      <vt:lpstr>'Annex I'!fn_P58_26_17052017</vt:lpstr>
      <vt:lpstr>'Annex I'!fn_Q107_41_17052017</vt:lpstr>
      <vt:lpstr>'Annex I'!fn_Q108_42_17052017</vt:lpstr>
      <vt:lpstr>'Annex I'!fn_Q108_70_17052017</vt:lpstr>
      <vt:lpstr>'Annex I'!fn_Q57_13_17052017</vt:lpstr>
      <vt:lpstr>'Annex I'!fn_Q58_27_17052017</vt:lpstr>
      <vt:lpstr>ScaleList</vt:lpstr>
      <vt:lpstr>TOTAL</vt:lpstr>
      <vt:lpstr>UnitList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Kalyani Ghagare</dc:creator>
  <cp:keywords/>
  <dc:description/>
  <cp:lastModifiedBy>RBIWebsite Support, Aniket</cp:lastModifiedBy>
  <cp:revision/>
  <dcterms:created xsi:type="dcterms:W3CDTF">2010-12-09T08:47:06Z</dcterms:created>
  <dcterms:modified xsi:type="dcterms:W3CDTF">2026-02-03T13:13:27Z</dcterms:modified>
  <cp:category/>
  <cp:contentStatus/>
</cp:coreProperties>
</file>