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hisWorkbook" defaultThemeVersion="124226"/>
  <bookViews>
    <workbookView xWindow="0" yWindow="720" windowWidth="19425" windowHeight="8175" tabRatio="841" firstSheet="5" activeTab="5"/>
  </bookViews>
  <sheets>
    <sheet name="MainSheet" sheetId="1" state="veryHidden" r:id="rId1"/>
    <sheet name="StartUp" sheetId="2" state="veryHidden" r:id="rId2"/>
    <sheet name="Data" sheetId="3" state="veryHidden" r:id="rId3"/>
    <sheet name="+FootnoteTexts" sheetId="36" state="veryHidden" r:id="rId4"/>
    <sheet name="+Elements" sheetId="37" state="veryHidden" r:id="rId5"/>
    <sheet name="Navigation" sheetId="65" r:id="rId6"/>
    <sheet name="General Information" sheetId="60" r:id="rId7"/>
    <sheet name="STARTUPDATASHEET" sheetId="61" state="veryHidden" r:id="rId8"/>
    <sheet name="AssetsAndLiab" sheetId="59" r:id="rId9"/>
    <sheet name="AssetsAndLiab (F)" sheetId="67" r:id="rId10"/>
    <sheet name="Sch1" sheetId="58" r:id="rId11"/>
    <sheet name="Sch1(F)" sheetId="66" r:id="rId12"/>
    <sheet name="Sch2" sheetId="57" r:id="rId13"/>
    <sheet name="Sch3,4And5" sheetId="56" r:id="rId14"/>
    <sheet name="Sch6And7" sheetId="55" r:id="rId15"/>
    <sheet name="Sch8And9" sheetId="54" r:id="rId16"/>
    <sheet name="Sch10,11And12" sheetId="53" r:id="rId17"/>
    <sheet name="PAndL" sheetId="52" r:id="rId18"/>
    <sheet name="Sch13,14,15And16" sheetId="51" r:id="rId19"/>
    <sheet name="IncomeDetails" sheetId="50" state="veryHidden" r:id="rId20"/>
    <sheet name="Sector-wise NPAs" sheetId="62" state="veryHidden" r:id="rId21"/>
    <sheet name="Quantum-NPAs" sheetId="64" r:id="rId22"/>
    <sheet name="Suits" sheetId="48" r:id="rId23"/>
    <sheet name="PublicIssue" sheetId="47" r:id="rId24"/>
    <sheet name="AssetQuality-investments" sheetId="46" state="veryHidden" r:id="rId25"/>
    <sheet name="AssetQuality-LoansAndAdvances" sheetId="45" r:id="rId26"/>
    <sheet name="CKF" sheetId="44" r:id="rId27"/>
    <sheet name="Profile" sheetId="42" r:id="rId28"/>
    <sheet name="LCR Disclosure" sheetId="68" r:id="rId29"/>
    <sheet name="Restructuring" sheetId="41" state="veryHidden" r:id="rId30"/>
    <sheet name="+Lineitems" sheetId="39" state="veryHidden" r:id="rId31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fn_E101_33_12082015" localSheetId="10">'Sch1'!$E$101</definedName>
    <definedName name="fn_E113_34_12082015" localSheetId="10">'Sch1'!$E$113</definedName>
    <definedName name="fn_E125_35_12082015" localSheetId="10">'Sch1'!$E$125</definedName>
    <definedName name="fn_E135_47_12082015" localSheetId="10">'Sch1'!$E$135</definedName>
    <definedName name="fn_E146_56_13082015" localSheetId="10">'Sch1'!$E$146</definedName>
    <definedName name="fn_E157_48_12082015" localSheetId="10">'Sch1'!$E$157</definedName>
    <definedName name="fn_E169_49_12082015" localSheetId="10">'Sch1'!$E$169</definedName>
    <definedName name="fn_E25_0_06122012" localSheetId="11">'Sch1(F)'!#REF!</definedName>
    <definedName name="fn_E26_1_06122012" localSheetId="11">'Sch1(F)'!#REF!</definedName>
    <definedName name="fn_E27_2_06122012" localSheetId="11">'Sch1(F)'!#REF!</definedName>
    <definedName name="fn_E28_0_11012013" localSheetId="26">CKF!$E$31</definedName>
    <definedName name="fn_E28_3_06122012" localSheetId="11">'Sch1(F)'!#REF!</definedName>
    <definedName name="fn_E29_0_11082015" localSheetId="10">'Sch1'!$E$29</definedName>
    <definedName name="fn_E29_4_06122012" localSheetId="11">'Sch1(F)'!#REF!</definedName>
    <definedName name="fn_E30_1_11082015" localSheetId="10">'Sch1'!$E$30</definedName>
    <definedName name="fn_E30_18_12122012" localSheetId="11">'Sch1(F)'!#REF!</definedName>
    <definedName name="fn_E30_5_06122012" localSheetId="11">'Sch1(F)'!#REF!</definedName>
    <definedName name="fn_E31_2_11082015" localSheetId="10">'Sch1'!$E$32</definedName>
    <definedName name="fn_E32_3_11082015" localSheetId="10">'Sch1'!$E$33</definedName>
    <definedName name="fn_E33_4_11082015" localSheetId="10">'Sch1'!$E$35</definedName>
    <definedName name="fn_E34_5_11082015" localSheetId="10">'Sch1'!$E$36</definedName>
    <definedName name="fn_E34_6_11082015" localSheetId="10">'Sch1'!$E$36</definedName>
    <definedName name="fn_E35_7_11082015" localSheetId="10">'Sch1'!$E$38</definedName>
    <definedName name="fn_E36_8_11082015" localSheetId="10">'Sch1'!$E$39</definedName>
    <definedName name="fn_E37_9_11082015" localSheetId="10">'Sch1'!$E$41</definedName>
    <definedName name="fn_E38_10_11082015" localSheetId="10">'Sch1'!$E$42</definedName>
    <definedName name="fn_E39_28_11082015" localSheetId="10">'Sch1'!$E$44</definedName>
    <definedName name="fn_E58_29_12082015" localSheetId="10">'Sch1'!$E$58</definedName>
    <definedName name="fn_E68_30_12082015" localSheetId="10">'Sch1'!$E$68</definedName>
    <definedName name="fn_E78_31_12082015" localSheetId="10">'Sch1'!$E$78</definedName>
    <definedName name="fn_E89_32_12082015" localSheetId="10">'Sch1'!$E$89</definedName>
    <definedName name="fn_F10_0_06122012" localSheetId="29">Restructuring!$F$13</definedName>
    <definedName name="fn_F10_6_06122012" localSheetId="29">Restructuring!$F$13</definedName>
    <definedName name="fn_F11_11_06122012" localSheetId="29">Restructuring!$F$14</definedName>
    <definedName name="fn_F11_7_06122012" localSheetId="29">Restructuring!$F$14</definedName>
    <definedName name="fn_F113_38_12082015" localSheetId="10">'Sch1'!$F$113</definedName>
    <definedName name="fn_F12_34_10122012" localSheetId="29">Restructuring!$F$15</definedName>
    <definedName name="fn_F13_12_06122012" localSheetId="29">Restructuring!$F$16</definedName>
    <definedName name="fn_F135_39_12082015" localSheetId="10">'Sch1'!$F$135</definedName>
    <definedName name="fn_F14_58_10122012" localSheetId="29">Restructuring!$F$17</definedName>
    <definedName name="fn_F15_35_10122012" localSheetId="29">Restructuring!$F$18</definedName>
    <definedName name="fn_F157_40_12082015" localSheetId="10">'Sch1'!$F$157</definedName>
    <definedName name="fn_F16_59_10122012" localSheetId="29">Restructuring!$F$19</definedName>
    <definedName name="fn_F17_83_10122012" localSheetId="29">Restructuring!$F$20</definedName>
    <definedName name="fn_F18_36_10122012" localSheetId="29">Restructuring!$F$21</definedName>
    <definedName name="fn_F19_60_10122012" localSheetId="29">Restructuring!$F$22</definedName>
    <definedName name="fn_F20_84_10122012" localSheetId="29">Restructuring!$F$23</definedName>
    <definedName name="fn_F21_37_10122012" localSheetId="29">Restructuring!$F$24</definedName>
    <definedName name="fn_F25_6_06122012" localSheetId="11">'Sch1(F)'!#REF!</definedName>
    <definedName name="fn_F26_7_06122012" localSheetId="11">'Sch1(F)'!#REF!</definedName>
    <definedName name="fn_F27_8_06122012" localSheetId="11">'Sch1(F)'!#REF!</definedName>
    <definedName name="fn_F28_9_06122012" localSheetId="11">'Sch1(F)'!#REF!</definedName>
    <definedName name="fn_F29_10_06122012" localSheetId="11">'Sch1(F)'!#REF!</definedName>
    <definedName name="fn_F30_11_06122012" localSheetId="11">'Sch1(F)'!#REF!</definedName>
    <definedName name="fn_F30_11_11082015" localSheetId="10">'Sch1'!$F$30</definedName>
    <definedName name="fn_F30_19_12122012" localSheetId="11">'Sch1(F)'!#REF!</definedName>
    <definedName name="fn_F32_12_11082015" localSheetId="10">'Sch1'!$F$33</definedName>
    <definedName name="fn_F34_13_11082015" localSheetId="10">'Sch1'!$F$36</definedName>
    <definedName name="fn_F35_21_06122012" localSheetId="29">Restructuring!#REF!</definedName>
    <definedName name="fn_F36_14_11082015" localSheetId="10">'Sch1'!$F$39</definedName>
    <definedName name="fn_F36_87_10122012" localSheetId="29">Restructuring!#REF!</definedName>
    <definedName name="fn_F37_24_06122012" localSheetId="29">Restructuring!#REF!</definedName>
    <definedName name="fn_F38_15_11082015" localSheetId="10">'Sch1'!$F$42</definedName>
    <definedName name="fn_F38_90_10122012" localSheetId="29">Restructuring!#REF!</definedName>
    <definedName name="fn_F42_113_20052013" localSheetId="29">Restructuring!$F$45</definedName>
    <definedName name="fn_F52_105_20052013" localSheetId="29">Restructuring!$F$42</definedName>
    <definedName name="fn_F53_108_20052013" localSheetId="29">Restructuring!$F$43</definedName>
    <definedName name="fn_F54_100_20052013" localSheetId="29">Restructuring!$F$44</definedName>
    <definedName name="fn_F68_36_12082015" localSheetId="10">'Sch1'!$F$68</definedName>
    <definedName name="fn_F83_0_02112012" localSheetId="20">'Sector-wise NPAs'!$F$88</definedName>
    <definedName name="fn_F89_37_12082015" localSheetId="10">'Sch1'!$F$89</definedName>
    <definedName name="fn_G10_1_06122012" localSheetId="29">Restructuring!$G$13</definedName>
    <definedName name="fn_G101_54_12082015" localSheetId="10">'Sch1'!$G$101</definedName>
    <definedName name="fn_G11_8_06122012" localSheetId="29">Restructuring!$G$14</definedName>
    <definedName name="fn_G113_53_12082015" localSheetId="10">'Sch1'!$G$113</definedName>
    <definedName name="fn_G12_38_10122012" localSheetId="29">Restructuring!$G$15</definedName>
    <definedName name="fn_G125_52_12082015" localSheetId="10">'Sch1'!$G$125</definedName>
    <definedName name="fn_G13_13_06122012" localSheetId="29">Restructuring!$G$16</definedName>
    <definedName name="fn_G135_51_12082015" localSheetId="10">'Sch1'!$G$135</definedName>
    <definedName name="fn_G14_72_10122012" localSheetId="29">Restructuring!$G$17</definedName>
    <definedName name="fn_G146_46_12082015" localSheetId="10">'Sch1'!$G$146</definedName>
    <definedName name="fn_G15_39_10122012" localSheetId="29">Restructuring!$G$18</definedName>
    <definedName name="fn_G157_45_12082015" localSheetId="10">'Sch1'!$G$157</definedName>
    <definedName name="fn_G16_61_10122012" localSheetId="29">Restructuring!$G$19</definedName>
    <definedName name="fn_G169_50_12082015" localSheetId="10">'Sch1'!$G$169</definedName>
    <definedName name="fn_G17_73_10122012" localSheetId="29">Restructuring!$G$20</definedName>
    <definedName name="fn_G18_40_10122012" localSheetId="29">Restructuring!$G$21</definedName>
    <definedName name="fn_G19_62_10122012" localSheetId="29">Restructuring!$G$22</definedName>
    <definedName name="fn_G19_63_10122012" localSheetId="29">Restructuring!$G$22</definedName>
    <definedName name="fn_G20_74_10122012" localSheetId="29">Restructuring!$G$23</definedName>
    <definedName name="fn_G21_41_10122012" localSheetId="29">Restructuring!$G$24</definedName>
    <definedName name="fn_G25_12_06122012" localSheetId="11">'Sch1(F)'!#REF!</definedName>
    <definedName name="fn_G26_13_06122012" localSheetId="11">'Sch1(F)'!#REF!</definedName>
    <definedName name="fn_G27_14_06122012" localSheetId="11">'Sch1(F)'!#REF!</definedName>
    <definedName name="fn_G28_15_06122012" localSheetId="11">'Sch1(F)'!#REF!</definedName>
    <definedName name="fn_G28_16_11082015" localSheetId="10">'Sch1'!$G$28</definedName>
    <definedName name="fn_G29_16_06122012" localSheetId="11">'Sch1(F)'!#REF!</definedName>
    <definedName name="fn_G29_17_11082015" localSheetId="10">'Sch1'!$G$29</definedName>
    <definedName name="fn_G30_17_06122012" localSheetId="11">'Sch1(F)'!#REF!</definedName>
    <definedName name="fn_G30_18_11082015" localSheetId="10">'Sch1'!$G$30</definedName>
    <definedName name="fn_G30_20_12122012" localSheetId="11">'Sch1(F)'!#REF!</definedName>
    <definedName name="fn_G31_19_11082015" localSheetId="10">'Sch1'!$G$32</definedName>
    <definedName name="fn_G32_20_11082015" localSheetId="10">'Sch1'!$G$33</definedName>
    <definedName name="fn_G33_18_06122012" localSheetId="29">Restructuring!#REF!</definedName>
    <definedName name="fn_G33_21_11082015" localSheetId="10">'Sch1'!$G$35</definedName>
    <definedName name="fn_G34_22_11082015" localSheetId="10">'Sch1'!$G$36</definedName>
    <definedName name="fn_G34_27_06122012" localSheetId="29">Restructuring!#REF!</definedName>
    <definedName name="fn_G35_23_11082015" localSheetId="10">'Sch1'!$G$38</definedName>
    <definedName name="fn_G36_24_11082015" localSheetId="10">'Sch1'!$G$39</definedName>
    <definedName name="fn_G37_25_06122012" localSheetId="29">Restructuring!#REF!</definedName>
    <definedName name="fn_G37_25_11082015" localSheetId="10">'Sch1'!$G$41</definedName>
    <definedName name="fn_G38_26_11082015" localSheetId="10">'Sch1'!$G$42</definedName>
    <definedName name="fn_G38_91_10122012" localSheetId="29">Restructuring!#REF!</definedName>
    <definedName name="fn_G39_27_11082015" localSheetId="10">'Sch1'!$G$44</definedName>
    <definedName name="fn_G42_114_20052013" localSheetId="29">Restructuring!$G$45</definedName>
    <definedName name="fn_G50_93_20052013" localSheetId="29">Restructuring!$G$40</definedName>
    <definedName name="fn_G51_94_20052013" localSheetId="29">Restructuring!$G$41</definedName>
    <definedName name="fn_G54_101_20052013" localSheetId="29">Restructuring!$G$44</definedName>
    <definedName name="fn_G57_41_12082015" localSheetId="10">'Sch1'!$G$57</definedName>
    <definedName name="fn_G58_42_12082015" localSheetId="10">'Sch1'!$G$58</definedName>
    <definedName name="fn_G68_43_12082015" localSheetId="10">'Sch1'!$G$68</definedName>
    <definedName name="fn_G78_44_12082015" localSheetId="10">'Sch1'!$G$78</definedName>
    <definedName name="fn_G83_1_02112012" localSheetId="20">'Sector-wise NPAs'!$G$88</definedName>
    <definedName name="fn_G89_55_12082015" localSheetId="10">'Sch1'!$G$89</definedName>
    <definedName name="fn_H10_2_06122012" localSheetId="29">Restructuring!$H$13</definedName>
    <definedName name="fn_H11_9_06122012" localSheetId="29">Restructuring!$H$14</definedName>
    <definedName name="fn_H12_42_10122012" localSheetId="29">Restructuring!$H$15</definedName>
    <definedName name="fn_H13_14_06122012" localSheetId="29">Restructuring!$H$16</definedName>
    <definedName name="fn_H14_77_10122012" localSheetId="29">Restructuring!$H$17</definedName>
    <definedName name="fn_H15_43_10122012" localSheetId="29">Restructuring!$H$18</definedName>
    <definedName name="fn_H16_64_10122012" localSheetId="29">Restructuring!$H$19</definedName>
    <definedName name="fn_H17_76_10122012" localSheetId="29">Restructuring!$H$20</definedName>
    <definedName name="fn_H18_44_10122012" localSheetId="29">Restructuring!$H$21</definedName>
    <definedName name="fn_H19_65_10122012" localSheetId="29">Restructuring!$H$22</definedName>
    <definedName name="fn_H20_75_10122012" localSheetId="29">Restructuring!$H$23</definedName>
    <definedName name="fn_H21_45_10122012" localSheetId="29">Restructuring!$H$24</definedName>
    <definedName name="fn_H33_19_06122012" localSheetId="29">Restructuring!#REF!</definedName>
    <definedName name="fn_H34_85_10122012" localSheetId="29">Restructuring!#REF!</definedName>
    <definedName name="fn_H35_22_06122012" localSheetId="29">Restructuring!#REF!</definedName>
    <definedName name="fn_H36_88_10122012" localSheetId="29">Restructuring!#REF!</definedName>
    <definedName name="fn_H50_95_20052013" localSheetId="29">Restructuring!$H$40</definedName>
    <definedName name="fn_H51_96_20052013" localSheetId="29">Restructuring!$H$41</definedName>
    <definedName name="fn_H52_103_20052013" localSheetId="29">Restructuring!$H$42</definedName>
    <definedName name="fn_H53_109_20052013" localSheetId="29">Restructuring!$H$43</definedName>
    <definedName name="fn_H83_11_02112012" localSheetId="20">'Sector-wise NPAs'!$H$88</definedName>
    <definedName name="fn_I10_3_06122012" localSheetId="29">Restructuring!$I$13</definedName>
    <definedName name="fn_I11_10_06122012" localSheetId="29">Restructuring!$I$14</definedName>
    <definedName name="fn_I12_46_10122012" localSheetId="29">Restructuring!$I$15</definedName>
    <definedName name="fn_I13_15_06122012" localSheetId="29">Restructuring!$I$16</definedName>
    <definedName name="fn_I14_78_10122012" localSheetId="29">Restructuring!$I$17</definedName>
    <definedName name="fn_I15_47_10122012" localSheetId="29">Restructuring!$I$18</definedName>
    <definedName name="fn_I16_66_10122012" localSheetId="29">Restructuring!$I$19</definedName>
    <definedName name="fn_I17_79_10122012" localSheetId="29">Restructuring!$I$20</definedName>
    <definedName name="fn_I18_48_10122012" localSheetId="29">Restructuring!$I$21</definedName>
    <definedName name="fn_I19_67_10122012" localSheetId="29">Restructuring!$I$22</definedName>
    <definedName name="fn_I20_80_10122012" localSheetId="29">Restructuring!$I$23</definedName>
    <definedName name="fn_I21_49_10122012" localSheetId="29">Restructuring!$I$24</definedName>
    <definedName name="fn_I33_20_06122012" localSheetId="29">Restructuring!#REF!</definedName>
    <definedName name="fn_I34_86_10122012" localSheetId="29">Restructuring!#REF!</definedName>
    <definedName name="fn_I35_23_06122012" localSheetId="29">Restructuring!#REF!</definedName>
    <definedName name="fn_I36_89_10122012" localSheetId="29">Restructuring!#REF!</definedName>
    <definedName name="fn_I37_26_06122012" localSheetId="29">Restructuring!#REF!</definedName>
    <definedName name="fn_I38_92_10122012" localSheetId="29">Restructuring!#REF!</definedName>
    <definedName name="fn_I42_115_20052013" localSheetId="29">Restructuring!$I$45</definedName>
    <definedName name="fn_I50_97_20052013" localSheetId="29">Restructuring!$I$40</definedName>
    <definedName name="fn_I51_98_20052013" localSheetId="29">Restructuring!$I$41</definedName>
    <definedName name="fn_I52_104_20052013" localSheetId="29">Restructuring!$I$42</definedName>
    <definedName name="fn_I53_110_20052013" localSheetId="29">Restructuring!$I$43</definedName>
    <definedName name="fn_I54_99_20052013" localSheetId="29">Restructuring!$I$44</definedName>
    <definedName name="fn_I83_2_02112012" localSheetId="20">'Sector-wise NPAs'!$I$88</definedName>
    <definedName name="fn_J10_4_06122012" localSheetId="29">Restructuring!$J$13</definedName>
    <definedName name="fn_J11_28_10122012" localSheetId="29">Restructuring!$J$14</definedName>
    <definedName name="fn_J12_53_10122012" localSheetId="29">Restructuring!$J$15</definedName>
    <definedName name="fn_J13_16_06122012" localSheetId="29">Restructuring!$J$16</definedName>
    <definedName name="fn_J14_30_10122012" localSheetId="29">Restructuring!$J$17</definedName>
    <definedName name="fn_J15_52_10122012" localSheetId="29">Restructuring!$J$18</definedName>
    <definedName name="fn_J16_69_10122012" localSheetId="29">Restructuring!$J$19</definedName>
    <definedName name="fn_J17_31_10122012" localSheetId="29">Restructuring!$J$20</definedName>
    <definedName name="fn_J18_51_10122012" localSheetId="29">Restructuring!$J$21</definedName>
    <definedName name="fn_J19_68_10122012" localSheetId="29">Restructuring!$J$22</definedName>
    <definedName name="fn_J20_81_10122012" localSheetId="29">Restructuring!$J$23</definedName>
    <definedName name="fn_J21_50_10122012" localSheetId="29">Restructuring!$J$24</definedName>
    <definedName name="fn_J37_111_20052013" localSheetId="29">Restructuring!$J$40</definedName>
    <definedName name="fn_J40_112_20052013" localSheetId="29">Restructuring!$J$43</definedName>
    <definedName name="fn_J42_116_20052013" localSheetId="29">Restructuring!$J$45</definedName>
    <definedName name="fn_J51_107_20052013" localSheetId="29">Restructuring!$J$41</definedName>
    <definedName name="fn_J52_106_20052013" localSheetId="29">Restructuring!$J$42</definedName>
    <definedName name="fn_J54_102_20052013" localSheetId="29">Restructuring!$J$44</definedName>
    <definedName name="fn_J83_3_02112012" localSheetId="20">'Sector-wise NPAs'!$J$88</definedName>
    <definedName name="fn_K10_5_06122012" localSheetId="29">Restructuring!$K$13</definedName>
    <definedName name="fn_K11_29_10122012" localSheetId="29">Restructuring!$K$14</definedName>
    <definedName name="fn_K12_54_10122012" localSheetId="29">Restructuring!$K$15</definedName>
    <definedName name="fn_K13_17_06122012" localSheetId="29">Restructuring!$K$16</definedName>
    <definedName name="fn_K14_32_10122012" localSheetId="29">Restructuring!$K$17</definedName>
    <definedName name="fn_K15_55_10122012" localSheetId="29">Restructuring!$K$18</definedName>
    <definedName name="fn_K16_70_10122012" localSheetId="29">Restructuring!$K$19</definedName>
    <definedName name="fn_K17_33_10122012" localSheetId="29">Restructuring!$K$20</definedName>
    <definedName name="fn_K18_56_10122012" localSheetId="29">Restructuring!$K$21</definedName>
    <definedName name="fn_K19_71_10122012" localSheetId="29">Restructuring!$K$22</definedName>
    <definedName name="fn_K20_82_10122012" localSheetId="29">Restructuring!$K$23</definedName>
    <definedName name="fn_K21_57_10122012" localSheetId="29">Restructuring!$K$24</definedName>
    <definedName name="fn_K34_0_11012013" localSheetId="23">PublicIssue!$K$28</definedName>
    <definedName name="fn_K83_4_02112012" localSheetId="20">'Sector-wise NPAs'!$K$88</definedName>
    <definedName name="fn_L83_5_02112012" localSheetId="20">'Sector-wise NPAs'!$L$88</definedName>
    <definedName name="fn_M83_6_02112012" localSheetId="20">'Sector-wise NPAs'!$M$88</definedName>
    <definedName name="fn_N83_7_02112012" localSheetId="20">'Sector-wise NPAs'!$N$88</definedName>
    <definedName name="fn_O83_12_02112012" localSheetId="20">'Sector-wise NPAs'!$O$88</definedName>
    <definedName name="fn_P83_8_02112012" localSheetId="20">'Sector-wise NPAs'!$P$88</definedName>
    <definedName name="fn_Q83_9_02112012" localSheetId="20">'Sector-wise NPAs'!$Q$88</definedName>
    <definedName name="fn_R83_10_02112012" localSheetId="20">'Sector-wise NPAs'!$R$88</definedName>
    <definedName name="ScaleList">StartUp!$L$1:$L$5</definedName>
    <definedName name="UnitList">StartUp!$K$1:$K$171</definedName>
  </definedNames>
  <calcPr calcId="162913" fullPrecision="0"/>
</workbook>
</file>

<file path=xl/calcChain.xml><?xml version="1.0" encoding="utf-8"?>
<calcChain xmlns="http://schemas.openxmlformats.org/spreadsheetml/2006/main">
  <c r="K24" i="41" l="1"/>
  <c r="J24" i="41"/>
  <c r="I24" i="41"/>
  <c r="H24" i="41"/>
  <c r="G24" i="41"/>
  <c r="F24" i="41"/>
  <c r="K23" i="41"/>
  <c r="J23" i="41"/>
  <c r="I23" i="41"/>
  <c r="H23" i="41"/>
  <c r="G23" i="41"/>
  <c r="F23" i="41"/>
  <c r="K22" i="41"/>
  <c r="J22" i="41"/>
  <c r="I22" i="41"/>
  <c r="H22" i="41"/>
  <c r="G22" i="41"/>
  <c r="F22" i="41"/>
  <c r="G48" i="68"/>
  <c r="G34" i="68"/>
  <c r="F34" i="68"/>
  <c r="G23" i="68"/>
  <c r="F23" i="68"/>
  <c r="G18" i="68"/>
  <c r="F18" i="68"/>
  <c r="G15" i="68"/>
  <c r="G29" i="68" s="1"/>
  <c r="F15" i="68"/>
  <c r="E50" i="42"/>
  <c r="E47" i="42"/>
  <c r="E34" i="42"/>
  <c r="E29" i="42"/>
  <c r="E24" i="42"/>
  <c r="E13" i="42" s="1"/>
  <c r="E12" i="42" s="1"/>
  <c r="E44" i="42" s="1"/>
  <c r="E19" i="42"/>
  <c r="E14" i="42"/>
  <c r="E72" i="45"/>
  <c r="E67" i="45"/>
  <c r="E46" i="45"/>
  <c r="E40" i="45"/>
  <c r="E39" i="45"/>
  <c r="E38" i="45"/>
  <c r="E32" i="45"/>
  <c r="E26" i="45"/>
  <c r="E20" i="45"/>
  <c r="E13" i="45"/>
  <c r="E12" i="45"/>
  <c r="E59" i="46"/>
  <c r="I45" i="46"/>
  <c r="H45" i="46"/>
  <c r="G45" i="46"/>
  <c r="F45" i="46"/>
  <c r="E45" i="46"/>
  <c r="H28" i="47"/>
  <c r="I28" i="47" s="1"/>
  <c r="E15" i="47"/>
  <c r="I26" i="48"/>
  <c r="H26" i="48"/>
  <c r="G26" i="48"/>
  <c r="F26" i="48"/>
  <c r="E26" i="48"/>
  <c r="I20" i="48"/>
  <c r="H20" i="48"/>
  <c r="G20" i="48"/>
  <c r="F20" i="48"/>
  <c r="E20" i="48"/>
  <c r="F21" i="64"/>
  <c r="G19" i="64" s="1"/>
  <c r="E21" i="64"/>
  <c r="G18" i="64"/>
  <c r="G17" i="64"/>
  <c r="G16" i="64"/>
  <c r="G15" i="64"/>
  <c r="I31" i="62"/>
  <c r="J30" i="62"/>
  <c r="G30" i="62"/>
  <c r="J29" i="62"/>
  <c r="G29" i="62"/>
  <c r="J28" i="62"/>
  <c r="G28" i="62"/>
  <c r="J27" i="62"/>
  <c r="G27" i="62"/>
  <c r="J26" i="62"/>
  <c r="I26" i="62"/>
  <c r="H26" i="62"/>
  <c r="G26" i="62"/>
  <c r="F26" i="62"/>
  <c r="E26" i="62"/>
  <c r="J25" i="62"/>
  <c r="G25" i="62"/>
  <c r="J24" i="62"/>
  <c r="G24" i="62"/>
  <c r="J23" i="62"/>
  <c r="G23" i="62"/>
  <c r="J22" i="62"/>
  <c r="G22" i="62"/>
  <c r="J21" i="62"/>
  <c r="G21" i="62"/>
  <c r="J20" i="62"/>
  <c r="I20" i="62"/>
  <c r="I32" i="62" s="1"/>
  <c r="H20" i="62"/>
  <c r="H31" i="62" s="1"/>
  <c r="J31" i="62" s="1"/>
  <c r="F20" i="62"/>
  <c r="F32" i="62" s="1"/>
  <c r="E20" i="62"/>
  <c r="G20" i="62" s="1"/>
  <c r="G42" i="50"/>
  <c r="G27" i="50" s="1"/>
  <c r="F27" i="50"/>
  <c r="E27" i="50"/>
  <c r="G26" i="50"/>
  <c r="G25" i="50"/>
  <c r="F24" i="50"/>
  <c r="E24" i="50"/>
  <c r="G24" i="50" s="1"/>
  <c r="G23" i="50"/>
  <c r="G22" i="50"/>
  <c r="G21" i="50"/>
  <c r="G20" i="50"/>
  <c r="F19" i="50"/>
  <c r="E19" i="50"/>
  <c r="G19" i="50" s="1"/>
  <c r="G18" i="50"/>
  <c r="G17" i="50"/>
  <c r="G16" i="50"/>
  <c r="G15" i="50"/>
  <c r="G14" i="50"/>
  <c r="F13" i="50"/>
  <c r="G13" i="50" s="1"/>
  <c r="E13" i="50"/>
  <c r="E58" i="50" s="1"/>
  <c r="G12" i="50"/>
  <c r="E33" i="51"/>
  <c r="E29" i="51"/>
  <c r="E17" i="51"/>
  <c r="E13" i="52" s="1"/>
  <c r="E11" i="52" s="1"/>
  <c r="E29" i="52" s="1"/>
  <c r="E28" i="52" s="1"/>
  <c r="E32" i="52" s="1"/>
  <c r="E12" i="51"/>
  <c r="E17" i="52"/>
  <c r="E16" i="52"/>
  <c r="E15" i="52"/>
  <c r="E14" i="52" s="1"/>
  <c r="E12" i="52"/>
  <c r="E48" i="53"/>
  <c r="E43" i="53" s="1"/>
  <c r="E34" i="53"/>
  <c r="E29" i="53"/>
  <c r="E24" i="53"/>
  <c r="E19" i="53"/>
  <c r="E13" i="53"/>
  <c r="E12" i="53" s="1"/>
  <c r="E42" i="54"/>
  <c r="E40" i="54"/>
  <c r="E35" i="54"/>
  <c r="E31" i="54"/>
  <c r="E27" i="54"/>
  <c r="E26" i="54" s="1"/>
  <c r="E22" i="54"/>
  <c r="E14" i="54"/>
  <c r="E12" i="54"/>
  <c r="E21" i="67" s="1"/>
  <c r="E28" i="55"/>
  <c r="E25" i="55"/>
  <c r="E22" i="55"/>
  <c r="E18" i="55" s="1"/>
  <c r="E17" i="55" s="1"/>
  <c r="E19" i="55"/>
  <c r="E14" i="55"/>
  <c r="E12" i="55"/>
  <c r="E19" i="67" s="1"/>
  <c r="E39" i="56"/>
  <c r="E35" i="56"/>
  <c r="E30" i="56"/>
  <c r="E26" i="56"/>
  <c r="E23" i="56"/>
  <c r="E22" i="56"/>
  <c r="E15" i="67" s="1"/>
  <c r="E17" i="56"/>
  <c r="E12" i="56" s="1"/>
  <c r="E13" i="56"/>
  <c r="E49" i="57"/>
  <c r="E45" i="57"/>
  <c r="E41" i="57"/>
  <c r="E40" i="57" s="1"/>
  <c r="E36" i="57"/>
  <c r="E32" i="57"/>
  <c r="E28" i="57"/>
  <c r="E24" i="57"/>
  <c r="E20" i="57"/>
  <c r="E16" i="57"/>
  <c r="E12" i="57"/>
  <c r="E14" i="66"/>
  <c r="G157" i="58"/>
  <c r="G146" i="58"/>
  <c r="E146" i="58"/>
  <c r="G135" i="58"/>
  <c r="G125" i="58"/>
  <c r="E125" i="58"/>
  <c r="E169" i="58" s="1"/>
  <c r="G113" i="58"/>
  <c r="G101" i="58" s="1"/>
  <c r="G169" i="58" s="1"/>
  <c r="E101" i="58"/>
  <c r="G89" i="58"/>
  <c r="G78" i="58"/>
  <c r="E78" i="58"/>
  <c r="G68" i="58"/>
  <c r="G58" i="58"/>
  <c r="E58" i="58"/>
  <c r="E15" i="58"/>
  <c r="E12" i="58"/>
  <c r="E11" i="58"/>
  <c r="E12" i="59" s="1"/>
  <c r="E24" i="67"/>
  <c r="E16" i="67"/>
  <c r="E12" i="67"/>
  <c r="E24" i="59"/>
  <c r="E19" i="59"/>
  <c r="E16" i="59"/>
  <c r="E15" i="59"/>
  <c r="D7" i="61"/>
  <c r="D29" i="60"/>
  <c r="E28" i="60"/>
  <c r="E25" i="60"/>
  <c r="E21" i="60"/>
  <c r="E20" i="60"/>
  <c r="E18" i="60"/>
  <c r="E17" i="60"/>
  <c r="E16" i="60"/>
  <c r="E15" i="60"/>
  <c r="D12" i="2"/>
  <c r="D9" i="2"/>
  <c r="D8" i="2"/>
  <c r="E20" i="59" l="1"/>
  <c r="E25" i="59" s="1"/>
  <c r="E20" i="67"/>
  <c r="E25" i="67" s="1"/>
  <c r="E14" i="67"/>
  <c r="E14" i="59"/>
  <c r="E23" i="67"/>
  <c r="E23" i="59"/>
  <c r="E11" i="57"/>
  <c r="G58" i="50"/>
  <c r="E26" i="59"/>
  <c r="E26" i="67"/>
  <c r="E22" i="67"/>
  <c r="E22" i="59"/>
  <c r="E21" i="59"/>
  <c r="H32" i="62"/>
  <c r="J32" i="62" s="1"/>
  <c r="G20" i="64"/>
  <c r="G21" i="64"/>
  <c r="E31" i="62"/>
  <c r="G31" i="62" s="1"/>
  <c r="G11" i="64"/>
  <c r="F31" i="62"/>
  <c r="G12" i="64"/>
  <c r="G13" i="64"/>
  <c r="G14" i="64"/>
  <c r="F58" i="50"/>
  <c r="E32" i="62"/>
  <c r="G32" i="62" s="1"/>
  <c r="E13" i="59" l="1"/>
  <c r="E17" i="59" s="1"/>
  <c r="E13" i="67"/>
  <c r="E17" i="67" s="1"/>
</calcChain>
</file>

<file path=xl/comments1.xml><?xml version="1.0" encoding="utf-8"?>
<comments xmlns="http://schemas.openxmlformats.org/spreadsheetml/2006/main">
  <authors>
    <author>user</author>
    <author>Surekha Ghadigaonkar</author>
    <author>ntripathi</author>
    <author>sbapat</author>
  </authors>
  <commentList>
    <comment ref="E2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41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42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43" authorId="2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45" authorId="3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10.xml><?xml version="1.0" encoding="utf-8"?>
<comments xmlns="http://schemas.openxmlformats.org/spreadsheetml/2006/main">
  <authors>
    <author>Surekha Ghadigaonkar</author>
  </authors>
  <commentList>
    <comment ref="G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11.xml><?xml version="1.0" encoding="utf-8"?>
<comments xmlns="http://schemas.openxmlformats.org/spreadsheetml/2006/main">
  <authors>
    <author>ntripathi</author>
    <author>myiris</author>
    <author>user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restructured]
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 of which through CDR]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 of which through SME debt restructuring]
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 till end of year]
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 till end of year through CDR mechanism]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 till end of year through SME debt restructuring]
</t>
        </r>
      </text>
    </comment>
    <comment ref="F14" authorId="1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restructured]
</t>
        </r>
      </text>
    </comment>
    <comment ref="G14" authorId="1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of which through CDR]
</t>
        </r>
      </text>
    </comment>
    <comment ref="H14" authorId="1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of which through SME debt restructuring]
</t>
        </r>
      </text>
    </comment>
    <comment ref="I14" authorId="1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till end of year]
</t>
        </r>
      </text>
    </comment>
    <comment ref="J14" authorId="1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till end of year through CDR mechanism]
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till end of year through SME debt restructuring]
</t>
        </r>
      </text>
    </comment>
    <comment ref="F15" authorId="1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restructured]
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of which through CDR]
</t>
        </r>
      </text>
    </comment>
    <comment ref="H15" authorId="1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of which through debt restructuring]
</t>
        </r>
      </text>
    </comment>
    <comment ref="I15" authorId="1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till end of year]
</t>
        </r>
      </text>
    </comment>
    <comment ref="J15" authorId="1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till end of year through CDR mechanism]
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till end of year through SME debt restructuring ]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restructured]
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 of which through CDR]
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 of which through SME debt restructuring]
</t>
        </r>
      </text>
    </comment>
    <comment ref="I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 till end of year]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 till end of year through CDR mechanism]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 till end of year through SME debt restructuring]
</t>
        </r>
      </text>
    </comment>
    <comment ref="F17" authorId="1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restructured]
</t>
        </r>
      </text>
    </comment>
    <comment ref="G17" authorId="1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of which through CDR]
</t>
        </r>
      </text>
    </comment>
    <comment ref="H17" authorId="1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of which through SME debt restructuring]
</t>
        </r>
      </text>
    </comment>
    <comment ref="I17" authorId="1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till end of year]
</t>
        </r>
      </text>
    </comment>
    <comment ref="J17" authorId="1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till end of year through CDR mechanism]
</t>
        </r>
      </text>
    </comment>
    <comment ref="K17" authorId="1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till end of year through SME debt restructuring]
</t>
        </r>
      </text>
    </comment>
    <comment ref="F18" authorId="1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restructured]
</t>
        </r>
      </text>
    </comment>
    <comment ref="G18" authorId="1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of which through CDR]
</t>
        </r>
      </text>
    </comment>
    <comment ref="H18" authorId="1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of which through debt restructuring]
</t>
        </r>
      </text>
    </comment>
    <comment ref="I18" authorId="1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till end of year]
</t>
        </r>
      </text>
    </comment>
    <comment ref="J18" authorId="1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till end of year through CDR mechanism]
</t>
        </r>
      </text>
    </comment>
    <comment ref="K18" authorId="1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till end of year through SME debt restructuring ]
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restructured]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 of which through CDR]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 of which through SME debt restructuring]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 till end of year]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 till end of year through CDR mechanism]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 till end of year through SME debt restructuring]
</t>
        </r>
      </text>
    </comment>
    <comment ref="F20" authorId="1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restructured]
</t>
        </r>
      </text>
    </comment>
    <comment ref="G20" authorId="1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of which through CDR]
</t>
        </r>
      </text>
    </comment>
    <comment ref="H20" authorId="1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of which through SME debt restructuring]
</t>
        </r>
      </text>
    </comment>
    <comment ref="I20" authorId="1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till end of year]
</t>
        </r>
      </text>
    </comment>
    <comment ref="J20" authorId="1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till end of year through CDR mechanism]
</t>
        </r>
      </text>
    </comment>
    <comment ref="K20" authorId="1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till end of year through SME debt restructuring]
</t>
        </r>
      </text>
    </comment>
    <comment ref="F21" authorId="1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restructured]
</t>
        </r>
      </text>
    </comment>
    <comment ref="G21" authorId="1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of which through CDR]
</t>
        </r>
      </text>
    </comment>
    <comment ref="H21" authorId="1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of which through debt restructuring]
</t>
        </r>
      </text>
    </comment>
    <comment ref="I21" authorId="1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till end of year]
</t>
        </r>
      </text>
    </comment>
    <comment ref="J21" authorId="1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till end of year through CDR mechanism]
</t>
        </r>
      </text>
    </comment>
    <comment ref="K21" authorId="1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till end of year through SME debt restructuring ]
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restructured]
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 of which through CDR]
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 of which through SME debt restructuring]
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 till end of year]
</t>
        </r>
      </text>
    </comment>
    <comment ref="J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 till end of year through CDR mechanism]
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whose account restructured till end of year through SME debt restructuring]
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restructured]
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of which through CDR]
</t>
        </r>
      </text>
    </comment>
    <comment ref="H23" authorId="1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of which through SME debt restructuring]
</t>
        </r>
      </text>
    </comment>
    <comment ref="I23" authorId="1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till end of year]
</t>
        </r>
      </text>
    </comment>
    <comment ref="J23" authorId="1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till end of year through CDR mechanism]
</t>
        </r>
      </text>
    </comment>
    <comment ref="K23" authorId="1" shapeId="0">
      <text>
        <r>
          <rPr>
            <b/>
            <sz val="9"/>
            <color indexed="81"/>
            <rFont val="Tahoma"/>
            <family val="2"/>
          </rPr>
          <t xml:space="preserve">[Primary: Amount outstanding whose account restructured till end of year through SME debt restructuring]
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restructured]
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of which through CDR]
</t>
        </r>
      </text>
    </comment>
    <comment ref="H24" authorId="1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of which through debt restructuring]
</t>
        </r>
      </text>
    </comment>
    <comment ref="I24" authorId="1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till end of year]
</t>
        </r>
      </text>
    </comment>
    <comment ref="J24" authorId="1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till end of year through CDR mechanism]
</t>
        </r>
      </text>
    </comment>
    <comment ref="K24" authorId="1" shapeId="0">
      <text>
        <r>
          <rPr>
            <b/>
            <sz val="9"/>
            <color indexed="81"/>
            <rFont val="Tahoma"/>
            <family val="2"/>
          </rPr>
          <t xml:space="preserve">[Primary: Sacrifice on diminution whose account restructured till end of year through SME debt restructuring ]
</t>
        </r>
      </text>
    </comment>
    <comment ref="G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from standard to substandard]
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from standard to doubtful]
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from standard to loss]
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from standard to write-offs/recoveries]
</t>
        </r>
      </text>
    </comment>
    <comment ref="G41" authorId="2" shapeId="0">
      <text>
        <r>
          <rPr>
            <b/>
            <sz val="9"/>
            <color indexed="81"/>
            <rFont val="Tahoma"/>
            <family val="2"/>
          </rPr>
          <t xml:space="preserve">[Primary: From standard to substandard]
</t>
        </r>
      </text>
    </comment>
    <comment ref="H41" authorId="2" shapeId="0">
      <text>
        <r>
          <rPr>
            <b/>
            <sz val="9"/>
            <color indexed="81"/>
            <rFont val="Tahoma"/>
            <family val="2"/>
          </rPr>
          <t xml:space="preserve">[Primary: From standard to doubtful]
</t>
        </r>
      </text>
    </comment>
    <comment ref="I41" authorId="2" shapeId="0">
      <text>
        <r>
          <rPr>
            <b/>
            <sz val="9"/>
            <color indexed="81"/>
            <rFont val="Tahoma"/>
            <family val="2"/>
          </rPr>
          <t xml:space="preserve">[Primary: From standard to loss]
</t>
        </r>
      </text>
    </comment>
    <comment ref="J41" authorId="2" shapeId="0">
      <text>
        <r>
          <rPr>
            <b/>
            <sz val="9"/>
            <color indexed="81"/>
            <rFont val="Tahoma"/>
            <family val="2"/>
          </rPr>
          <t xml:space="preserve">[Primary: From standard to write-offs/recoveries]
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from substandard to standard]
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from substandard to doubtful]
</t>
        </r>
      </text>
    </comment>
    <comment ref="I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from substandard to loss]
</t>
        </r>
      </text>
    </comment>
    <comment ref="J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from substandard to write-offs/recoveries ]
</t>
        </r>
      </text>
    </comment>
    <comment ref="F43" authorId="2" shapeId="0">
      <text>
        <r>
          <rPr>
            <b/>
            <sz val="9"/>
            <color indexed="81"/>
            <rFont val="Tahoma"/>
            <family val="2"/>
          </rPr>
          <t xml:space="preserve">[Primary: From substandard to standard]
</t>
        </r>
      </text>
    </comment>
    <comment ref="H43" authorId="2" shapeId="0">
      <text>
        <r>
          <rPr>
            <b/>
            <sz val="9"/>
            <color indexed="81"/>
            <rFont val="Tahoma"/>
            <family val="2"/>
          </rPr>
          <t xml:space="preserve">[Primary: From substandard to doubtful]
</t>
        </r>
      </text>
    </comment>
    <comment ref="I43" authorId="2" shapeId="0">
      <text>
        <r>
          <rPr>
            <b/>
            <sz val="9"/>
            <color indexed="81"/>
            <rFont val="Tahoma"/>
            <family val="2"/>
          </rPr>
          <t xml:space="preserve">[Primary: From substandard to loss]
</t>
        </r>
      </text>
    </comment>
    <comment ref="J43" authorId="2" shapeId="0">
      <text>
        <r>
          <rPr>
            <b/>
            <sz val="9"/>
            <color indexed="81"/>
            <rFont val="Tahoma"/>
            <family val="2"/>
          </rPr>
          <t xml:space="preserve">[Primary: From substandard to write-offs/recoveries]
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from doubtful to standard]
</t>
        </r>
      </text>
    </comment>
    <comment ref="G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from doubtful to substandard]
</t>
        </r>
      </text>
    </comment>
    <comment ref="I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from doubtful to loss]
</t>
        </r>
      </text>
    </comment>
    <comment ref="J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borrowers from doubtful to write-offs/recoveries  ]
</t>
        </r>
      </text>
    </comment>
    <comment ref="F45" authorId="2" shapeId="0">
      <text>
        <r>
          <rPr>
            <b/>
            <sz val="9"/>
            <color indexed="81"/>
            <rFont val="Tahoma"/>
            <family val="2"/>
          </rPr>
          <t xml:space="preserve">[Primary: From doubtful to standard]
</t>
        </r>
      </text>
    </comment>
    <comment ref="G45" authorId="2" shapeId="0">
      <text>
        <r>
          <rPr>
            <b/>
            <sz val="9"/>
            <color indexed="81"/>
            <rFont val="Tahoma"/>
            <family val="2"/>
          </rPr>
          <t xml:space="preserve">[Primary: From doubtful to substandard]
</t>
        </r>
      </text>
    </comment>
    <comment ref="I45" authorId="2" shapeId="0">
      <text>
        <r>
          <rPr>
            <b/>
            <sz val="9"/>
            <color indexed="81"/>
            <rFont val="Tahoma"/>
            <family val="2"/>
          </rPr>
          <t xml:space="preserve">[Primary: From doubtful to loss]
</t>
        </r>
      </text>
    </comment>
    <comment ref="J45" authorId="2" shapeId="0">
      <text>
        <r>
          <rPr>
            <b/>
            <sz val="9"/>
            <color indexed="81"/>
            <rFont val="Tahoma"/>
            <family val="2"/>
          </rPr>
          <t xml:space="preserve">[Primary: From doubtful to write-offs/recoveries]
</t>
        </r>
      </text>
    </comment>
  </commentList>
</comments>
</file>

<file path=xl/comments2.xml><?xml version="1.0" encoding="utf-8"?>
<comments xmlns="http://schemas.openxmlformats.org/spreadsheetml/2006/main">
  <authors>
    <author>ntripathi</author>
    <author>Surekha Ghadigaonkar</author>
  </authors>
  <commentList>
    <comment ref="G57" authorId="0" shapeId="0">
      <text>
        <r>
          <rPr>
            <b/>
            <sz val="9"/>
            <color indexed="81"/>
            <rFont val="Tahoma"/>
            <family val="2"/>
          </rPr>
          <t xml:space="preserve">[Primary: Amount of authorised capital]
</t>
        </r>
      </text>
    </comment>
    <comment ref="E58" authorId="1" shapeId="0">
      <text>
        <r>
          <rPr>
            <b/>
            <sz val="9"/>
            <color indexed="81"/>
            <rFont val="Tahoma"/>
            <family val="2"/>
          </rPr>
          <t xml:space="preserve">[Unit: SHARES]
[Scale: Actuals]
[Primary: Number of shares of issued capital for Indian banks]
</t>
        </r>
      </text>
    </comment>
    <comment ref="G58" authorId="0" shapeId="0">
      <text>
        <r>
          <rPr>
            <b/>
            <sz val="9"/>
            <color indexed="81"/>
            <rFont val="Tahoma"/>
            <family val="2"/>
          </rPr>
          <t xml:space="preserve">[Primary: Amount of issued capital]
</t>
        </r>
      </text>
    </comment>
    <comment ref="E68" authorId="1" shapeId="0">
      <text>
        <r>
          <rPr>
            <b/>
            <sz val="9"/>
            <color indexed="81"/>
            <rFont val="Tahoma"/>
            <family val="2"/>
          </rPr>
          <t xml:space="preserve">[Unit: SHARES]
[Scale: Actuals]
[Primary: Number of shares of issued capital for Indian banks]
</t>
        </r>
      </text>
    </comment>
    <comment ref="F68" authorId="1" shapeId="0">
      <text>
        <r>
          <rPr>
            <b/>
            <sz val="9"/>
            <color indexed="81"/>
            <rFont val="Tahoma"/>
            <family val="2"/>
          </rPr>
          <t xml:space="preserve">[Unit: PER SHARE]
[Scale: Actuals]
[Primary: Amount of each share of of issued capital]
</t>
        </r>
      </text>
    </comment>
    <comment ref="G68" authorId="0" shapeId="0">
      <text>
        <r>
          <rPr>
            <b/>
            <sz val="9"/>
            <color indexed="81"/>
            <rFont val="Tahoma"/>
            <family val="2"/>
          </rPr>
          <t xml:space="preserve">[Primary: Amount of issued capital]
</t>
        </r>
      </text>
    </comment>
    <comment ref="E78" authorId="1" shapeId="0">
      <text>
        <r>
          <rPr>
            <b/>
            <sz val="9"/>
            <color indexed="81"/>
            <rFont val="Tahoma"/>
            <family val="2"/>
          </rPr>
          <t xml:space="preserve">[Unit: SHARES]
[Scale: Actuals]
[Primary: Number of shares of subscribed capital for Indian banks]
</t>
        </r>
      </text>
    </comment>
    <comment ref="G78" authorId="0" shapeId="0">
      <text>
        <r>
          <rPr>
            <b/>
            <sz val="9"/>
            <color indexed="81"/>
            <rFont val="Tahoma"/>
            <family val="2"/>
          </rPr>
          <t xml:space="preserve">[Primary: Amount of subscribed capital]
</t>
        </r>
      </text>
    </comment>
    <comment ref="E89" authorId="1" shapeId="0">
      <text>
        <r>
          <rPr>
            <b/>
            <sz val="9"/>
            <color indexed="81"/>
            <rFont val="Tahoma"/>
            <family val="2"/>
          </rPr>
          <t xml:space="preserve">[Unit: SHARES]
[Scale: Actuals]
[Primary: Number of shares of subscribed capital for Indian banks]
</t>
        </r>
      </text>
    </comment>
    <comment ref="F89" authorId="1" shapeId="0">
      <text>
        <r>
          <rPr>
            <b/>
            <sz val="9"/>
            <color indexed="81"/>
            <rFont val="Tahoma"/>
            <family val="2"/>
          </rPr>
          <t xml:space="preserve">[Unit: PER SHARE]
[Scale: Actuals]
[Primary: Amount of each share of subscribed capital]
</t>
        </r>
      </text>
    </comment>
    <comment ref="G89" authorId="0" shapeId="0">
      <text>
        <r>
          <rPr>
            <b/>
            <sz val="9"/>
            <color indexed="81"/>
            <rFont val="Tahoma"/>
            <family val="2"/>
          </rPr>
          <t xml:space="preserve">[Primary: Amount of subscribed capital]
</t>
        </r>
      </text>
    </comment>
    <comment ref="E101" authorId="1" shapeId="0">
      <text>
        <r>
          <rPr>
            <b/>
            <sz val="9"/>
            <color indexed="81"/>
            <rFont val="Tahoma"/>
            <family val="2"/>
          </rPr>
          <t xml:space="preserve">[Unit: SHARES]
[Scale: Actuals]
[Primary: Number of shares of called up capital for Indian banks]
</t>
        </r>
      </text>
    </comment>
    <comment ref="G101" authorId="0" shapeId="0">
      <text>
        <r>
          <rPr>
            <b/>
            <sz val="9"/>
            <color indexed="81"/>
            <rFont val="Tahoma"/>
            <family val="2"/>
          </rPr>
          <t xml:space="preserve">[Primary: Amount of called up capital]
</t>
        </r>
      </text>
    </comment>
    <comment ref="E113" authorId="1" shapeId="0">
      <text>
        <r>
          <rPr>
            <b/>
            <sz val="9"/>
            <color indexed="81"/>
            <rFont val="Tahoma"/>
            <family val="2"/>
          </rPr>
          <t xml:space="preserve">[Unit: SHARES]
[Scale: Actuals]
[Primary: Number of shares of called up capital for Indian banks]
</t>
        </r>
      </text>
    </comment>
    <comment ref="F113" authorId="1" shapeId="0">
      <text>
        <r>
          <rPr>
            <b/>
            <sz val="9"/>
            <color indexed="81"/>
            <rFont val="Tahoma"/>
            <family val="2"/>
          </rPr>
          <t xml:space="preserve">[Unit: PER SHARE]
[Scale: Actuals]
[Primary: Amount of each share of called up capital]
</t>
        </r>
      </text>
    </comment>
    <comment ref="G113" authorId="0" shapeId="0">
      <text>
        <r>
          <rPr>
            <b/>
            <sz val="9"/>
            <color indexed="81"/>
            <rFont val="Tahoma"/>
            <family val="2"/>
          </rPr>
          <t xml:space="preserve">[Primary: Amount of called up capital]
</t>
        </r>
      </text>
    </comment>
    <comment ref="E125" authorId="1" shapeId="0">
      <text>
        <r>
          <rPr>
            <b/>
            <sz val="9"/>
            <color indexed="81"/>
            <rFont val="Tahoma"/>
            <family val="2"/>
          </rPr>
          <t xml:space="preserve">[Unit: SHARES]
[Scale: Actuals]
[Primary: Number of shares for calls unpaid]
</t>
        </r>
      </text>
    </comment>
    <comment ref="G125" authorId="0" shapeId="0">
      <text>
        <r>
          <rPr>
            <b/>
            <sz val="9"/>
            <color indexed="81"/>
            <rFont val="Tahoma"/>
            <family val="2"/>
          </rPr>
          <t xml:space="preserve">[Primary: Amount of calls unpaid]
</t>
        </r>
      </text>
    </comment>
    <comment ref="E135" authorId="1" shapeId="0">
      <text>
        <r>
          <rPr>
            <b/>
            <sz val="9"/>
            <color indexed="81"/>
            <rFont val="Tahoma"/>
            <family val="2"/>
          </rPr>
          <t xml:space="preserve">[Unit: SHARES]
[Scale: Actuals]
[Primary: Number of shares for calls unpaid]
</t>
        </r>
      </text>
    </comment>
    <comment ref="F135" authorId="1" shapeId="0">
      <text>
        <r>
          <rPr>
            <b/>
            <sz val="9"/>
            <color indexed="81"/>
            <rFont val="Tahoma"/>
            <family val="2"/>
          </rPr>
          <t xml:space="preserve">[Unit: PER SHARE]
[Scale: Actuals]
[Primary: Amount of each share for calls unpaid]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 xml:space="preserve">[Primary: Amount of calls unpaid]
</t>
        </r>
      </text>
    </comment>
    <comment ref="E146" authorId="1" shapeId="0">
      <text>
        <r>
          <rPr>
            <b/>
            <sz val="9"/>
            <color indexed="81"/>
            <rFont val="Tahoma"/>
            <family val="2"/>
          </rPr>
          <t xml:space="preserve">[Unit: SHARES]
[Scale: Actuals]
[Primary: Number of shares forfeited]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 xml:space="preserve">[Primary: Amount of forfeited shares]
</t>
        </r>
      </text>
    </comment>
    <comment ref="E157" authorId="1" shapeId="0">
      <text>
        <r>
          <rPr>
            <b/>
            <sz val="9"/>
            <color indexed="81"/>
            <rFont val="Tahoma"/>
            <family val="2"/>
          </rPr>
          <t xml:space="preserve">[Unit: SHARES]
[Scale: Actuals]
[Primary: Number of shares forfeited]
</t>
        </r>
      </text>
    </comment>
    <comment ref="F157" authorId="1" shapeId="0">
      <text>
        <r>
          <rPr>
            <b/>
            <sz val="9"/>
            <color indexed="81"/>
            <rFont val="Tahoma"/>
            <family val="2"/>
          </rPr>
          <t xml:space="preserve">[Unit: PER SHARE]
[Scale: Actuals]
[Primary: Amount of each share forfeited]
</t>
        </r>
      </text>
    </comment>
    <comment ref="G157" authorId="0" shapeId="0">
      <text>
        <r>
          <rPr>
            <b/>
            <sz val="9"/>
            <color indexed="81"/>
            <rFont val="Tahoma"/>
            <family val="2"/>
          </rPr>
          <t xml:space="preserve">[Primary: Amount of forfeited shares]
</t>
        </r>
      </text>
    </comment>
    <comment ref="E169" authorId="1" shapeId="0">
      <text>
        <r>
          <rPr>
            <b/>
            <sz val="9"/>
            <color indexed="81"/>
            <rFont val="Tahoma"/>
            <family val="2"/>
          </rPr>
          <t xml:space="preserve">[Unit: SHARES]
[Scale: Actuals]
[Primary: Number of shares of capital for Indian banks]
</t>
        </r>
      </text>
    </comment>
    <comment ref="G169" authorId="0" shapeId="0">
      <text>
        <r>
          <rPr>
            <b/>
            <sz val="9"/>
            <color indexed="81"/>
            <rFont val="Tahoma"/>
            <family val="2"/>
          </rPr>
          <t xml:space="preserve">[Primary: Amount of paid up capital for Indian banks]
</t>
        </r>
      </text>
    </comment>
  </commentList>
</comments>
</file>

<file path=xl/comments3.xml><?xml version="1.0" encoding="utf-8"?>
<comments xmlns="http://schemas.openxmlformats.org/spreadsheetml/2006/main">
  <authors>
    <author>ntripathi</author>
  </authors>
  <commentList>
    <comment ref="G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4.xml><?xml version="1.0" encoding="utf-8"?>
<comments xmlns="http://schemas.openxmlformats.org/spreadsheetml/2006/main">
  <authors>
    <author>Surekha Ghadigaonkar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5.xml><?xml version="1.0" encoding="utf-8"?>
<comments xmlns="http://schemas.openxmlformats.org/spreadsheetml/2006/main">
  <authors>
    <author>Surekha Ghadigaonkar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6.xml><?xml version="1.0" encoding="utf-8"?>
<comments xmlns="http://schemas.openxmlformats.org/spreadsheetml/2006/main">
  <authors>
    <author>Surekha Ghadigaonkar</author>
    <author>myiris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D28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7.xml><?xml version="1.0" encoding="utf-8"?>
<comments xmlns="http://schemas.openxmlformats.org/spreadsheetml/2006/main">
  <authors>
    <author>Surekha Ghadigaonkar</author>
  </authors>
  <commentList>
    <comment ref="E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8.xml><?xml version="1.0" encoding="utf-8"?>
<comments xmlns="http://schemas.openxmlformats.org/spreadsheetml/2006/main">
  <authors>
    <author>Surekha Ghadigaonkar</author>
  </authors>
  <commentList>
    <comment ref="E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9.xml><?xml version="1.0" encoding="utf-8"?>
<comments xmlns="http://schemas.openxmlformats.org/spreadsheetml/2006/main">
  <authors>
    <author>Surekha Ghadigaonkar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7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7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7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7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sharedStrings.xml><?xml version="1.0" encoding="utf-8"?>
<sst xmlns="http://schemas.openxmlformats.org/spreadsheetml/2006/main" count="3533" uniqueCount="1938">
  <si>
    <t>Dividend Payment for the year</t>
  </si>
  <si>
    <t xml:space="preserve">a)Dividend (%) </t>
  </si>
  <si>
    <t xml:space="preserve">b)Amount payable to Govt. / RBI / SBI </t>
  </si>
  <si>
    <t xml:space="preserve">c)Amount Payable to Public </t>
  </si>
  <si>
    <t xml:space="preserve">d)Tax Payable </t>
  </si>
  <si>
    <t xml:space="preserve">e)Total (b + c + d) </t>
  </si>
  <si>
    <t>5ef2665b-2d28-4380-84a1-a9b570dd6b99:~:lyt_public:~:NotMandatory:~:True:~::~:</t>
  </si>
  <si>
    <t>Public Issue (Equity) Particulars during the year</t>
  </si>
  <si>
    <t>in-rbi-rep.xsd#in-rbi-rep_DetailsOfServicesProvidedUnderInternetBankingExplanatory</t>
  </si>
  <si>
    <t>For Indian Banks</t>
  </si>
  <si>
    <t>in-rbi-rep.xsd#in-rbi-rep_NumberOfBranchesAxis::in-rbi-rep.xsd#in-rbi-rep_SemiUrbanMember</t>
  </si>
  <si>
    <t>in-rbi-rep.xsd#in-rbi-rep_NumberOfBranchesAxis::in-rbi-rep.xsd#in-rbi-rep_RuralMember</t>
  </si>
  <si>
    <t>in-rbi-rep.xsd#in-rbi-rep_NumberOfBranchesAxis::in-rbi-rep.xsd#in-rbi-rep_OutsideIndiaMember</t>
  </si>
  <si>
    <t>in-rbi-rep.xsd#in-rbi-rep_NumberOfBranchesAxis::in-rbi-rep.xsd#in-rbi-rep_InIndiaMember</t>
  </si>
  <si>
    <t>in-rbi-rep.xsd#in-rbi-rep_NumberOfBranches@http://www.xbrl.org/2003/role/periodStartLabel</t>
  </si>
  <si>
    <t>in-rbi-rep.xsd#in-rbi-rep_NumberOfBranchesOpenedDuringTheYear@http://www.xbrl.org/2003/role/terseLabel</t>
  </si>
  <si>
    <t>in-rbi-rep.xsd#in-rbi-rep_NetAdditionReductionDueToChangeInCentreClassification</t>
  </si>
  <si>
    <t>in-rbi-rep.xsd#in-rbi-rep_NumberOfSubsidiaries</t>
  </si>
  <si>
    <t>in-rbi-rep.xsd#in-rbi-rep_NumberOfJointVenturesOrAssociates</t>
  </si>
  <si>
    <t>in-rbi-rep.xsd#in-rbi-rep_NumberOfOfficers</t>
  </si>
  <si>
    <t>in-rbi-rep.xsd#in-rbi-rep_NumberOfOtherStaff</t>
  </si>
  <si>
    <t>in-rbi-rep.xsd#in-rbi-rep_Investments</t>
  </si>
  <si>
    <t>in-rbi-rep.xsd#in-rbi-rep_GrossAdvances</t>
  </si>
  <si>
    <t>Amount of each share of authorised capital for indian banks</t>
  </si>
  <si>
    <t>fn_G25_12_06122012</t>
  </si>
  <si>
    <t>in-rbi-rep.xsd#in-rbi-rep_AmountOfAuthorisedCapital</t>
  </si>
  <si>
    <t>Amount of authorised capital</t>
  </si>
  <si>
    <t>fn_E26_1_06122012</t>
  </si>
  <si>
    <t>in-rbi-rep.xsd#in-rbi-rep_NumberOfSharesOfIssuedCapitalForIndianBanks</t>
  </si>
  <si>
    <t>fn_E27_2_06122012</t>
  </si>
  <si>
    <t>in-rbi-rep.xsd#in-rbi-rep_NumberOfSharesOfSubscribedCapitalForIndianBanks</t>
  </si>
  <si>
    <t>fn_E28_3_06122012</t>
  </si>
  <si>
    <t>in-rbi-rep.xsd#in-rbi-rep_NumberOfSharesOfCalledUpCapitalForIndianBanks</t>
  </si>
  <si>
    <t>fn_E29_4_06122012</t>
  </si>
  <si>
    <t xml:space="preserve">Govt. guaranteed accounts classified as NPA (where guarantees have been invoked) </t>
  </si>
  <si>
    <t xml:space="preserve">No. of Accounts </t>
  </si>
  <si>
    <t xml:space="preserve">Amount Outstanding (Gross) 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</si>
  <si>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</si>
  <si>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</si>
  <si>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</si>
  <si>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</si>
  <si>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</si>
  <si>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</si>
  <si>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</si>
  <si>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</si>
  <si>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Equity Capital before public issue</t>
  </si>
  <si>
    <t>in-rbi-rep.xsd#in-rbi-rep_WhetherInformationSecurityAuditPutInPractice@http://www.xbrl.org/2003/role/terseLabel</t>
  </si>
  <si>
    <t>in-rbi-rep.xsd#in-rbi-rep_NumberOfBranchesWhereInformationSecurityAuditCompletedInPreviousYear@http://www.xbrl.org/2003/role/terseLabel</t>
  </si>
  <si>
    <t>in-rbi-rep.xsd#in-rbi-rep_NumberOfQualifiedInformationSecurityAuditorsInBank@http://www.xbrl.org/2003/role/terseLabel</t>
  </si>
  <si>
    <t>in-rbi-rep.xsd#in-rbi-rep_WhetherInternetBankingBeingOffered</t>
  </si>
  <si>
    <t>AssetsAndLiab (F)</t>
  </si>
  <si>
    <t>Sch1 (F)</t>
  </si>
  <si>
    <t>in-rbi-rep.xsd#in-rbi-rep_ExtentOfPrivatePlacements</t>
  </si>
  <si>
    <t>in-rbi-rep.xsd#in-rbi-rep_ExtentOfBelowInvestmentGradeSecurities</t>
  </si>
  <si>
    <t>in-rbi-rep.xsd#in-rbi-rep_ExtentOfUnratedSecurities</t>
  </si>
  <si>
    <t>in-rbi-rep.xsd#in-rbi-rep_ExtentOfUnlistedSecurities</t>
  </si>
  <si>
    <t>in-rbi-rep.xsd#in-rbi-rep_AmountOfNonPerformingNonSLRInvestments@http://www.xbrl.org/2003/role/periodStartLabel</t>
  </si>
  <si>
    <t>in-rbi-rep.xsd#in-rbi-rep_AdditionstoNonPerformingNonSLRInvestments</t>
  </si>
  <si>
    <t>in-rbi-rep.xsd#in-rbi-rep_ReductionsInNonPerformingNonSLRInvestments</t>
  </si>
  <si>
    <t>in-rbi-rep.xsd#in-rbi-rep_NonSLRInvestmentPortfolioAxis::in-rbi-rep.xsd#in-rbi-rep_PSUsMember</t>
  </si>
  <si>
    <t>in-rbi-rep.xsd#in-rbi-rep_NonSLRInvestmentPortfolioAxis::in-rbi-rep.xsd#in-rbi-rep_FinancialInstitutionsMember</t>
  </si>
  <si>
    <t>in-rbi-rep.xsd#in-rbi-rep_NonSLRInvestmentPortfolioAxis::in-rbi-rep.xsd#in-rbi-rep_BanksMember</t>
  </si>
  <si>
    <t>in-rbi-rep.xsd#in-rbi-rep_NonSLRInvestmentPortfolioAxis::in-rbi-rep.xsd#in-rbi-rep_PrivateCorporateMember</t>
  </si>
  <si>
    <t>in-rbi-rep.xsd#in-rbi-rep_NonSLRInvestmentPortfolioAxis::in-rbi-rep.xsd#in-rbi-rep_SubsidiariesJointVentureMember</t>
  </si>
  <si>
    <t>in-rbi-rep.xsd#in-rbi-rep_NonSLRInvestmentPortfolioAxis::in-rbi-rep.xsd#in-rbi-rep_OtherNonSLRMember</t>
  </si>
  <si>
    <t>in-rbi-rep.xsd#in-rbi-rep_NonSLRInvestmentPortfolioAxis::in-rbi-rep.xsd#in-rbi-rep_ProvisionForDepreciationMember</t>
  </si>
  <si>
    <t>in-rbi-rep.xsd#in-rbi-rep_AdditionsToFloatingProvisionsDuringTheYear</t>
  </si>
  <si>
    <t>Average Investments</t>
  </si>
  <si>
    <t>Average Funds Deployed</t>
  </si>
  <si>
    <t>Adjusted Net Bank Credit (as per RPCD circular) at end March</t>
  </si>
  <si>
    <t>Average Equity (Capital and Reserves)</t>
  </si>
  <si>
    <t>Networth at end March</t>
  </si>
  <si>
    <t>Paidup Equity Capital at end March</t>
  </si>
  <si>
    <t>Total Capital (Tier-I + Teir-II) at end March</t>
  </si>
  <si>
    <t>in-rbi-rep.xsd#in-rbi-rep_AmountOfNonSLRInvestments</t>
  </si>
  <si>
    <t>in-rbi-rep.xsd#in-rbi-rep_NetNPAsAsPercentageToNetAdvances</t>
  </si>
  <si>
    <t>IV.Advertisement and Publicity</t>
  </si>
  <si>
    <t>in-rbi-rep.xsd#in-rbi-rep_DepreciationOnBanksProperty</t>
  </si>
  <si>
    <t>V.Depreciation on Bank's Property</t>
  </si>
  <si>
    <t>in-rbi-rep.xsd#in-rbi-rep_DirectorsFeesAllowancesAndExpenses</t>
  </si>
  <si>
    <t>VI.Director's fees, Allowances and Expenses</t>
  </si>
  <si>
    <t>in-rbi-rep.xsd#in-rbi-rep_AuditorsFeesAndExpensesIncludingBranchAuditors</t>
  </si>
  <si>
    <t>VII.Auditor's fees and expenses including branch auditors</t>
  </si>
  <si>
    <t>in-rbi-rep.xsd#in-rbi-rep_ReservesSurplusAxis::in-rbi-rep.xsd#in-rbi-rep_InvestmentReserveMember</t>
  </si>
  <si>
    <t>Amount of each share of of issued capital for indian banks</t>
  </si>
  <si>
    <t>fn_F27_8_06122012</t>
  </si>
  <si>
    <t>fn_I12_46_10122012</t>
  </si>
  <si>
    <t>fn_I15_47_10122012</t>
  </si>
  <si>
    <t>fn_I18_48_10122012</t>
  </si>
  <si>
    <t>fn_I21_49_10122012</t>
  </si>
  <si>
    <t>fn_J21_50_10122012</t>
  </si>
  <si>
    <t>fn_J18_51_10122012</t>
  </si>
  <si>
    <t>fn_J15_52_10122012</t>
  </si>
  <si>
    <t>fn_J12_53_10122012</t>
  </si>
  <si>
    <t>fn_K12_54_10122012</t>
  </si>
  <si>
    <t>fn_K15_55_10122012</t>
  </si>
  <si>
    <t>fn_K18_56_10122012</t>
  </si>
  <si>
    <t>fn_K21_57_10122012</t>
  </si>
  <si>
    <t>fn_F14_58_10122012</t>
  </si>
  <si>
    <t>fn_F16_59_10122012</t>
  </si>
  <si>
    <t>fn_F19_60_10122012</t>
  </si>
  <si>
    <t>fn_G16_61_10122012</t>
  </si>
  <si>
    <t>fn_G19_62_10122012</t>
  </si>
  <si>
    <t>fn_G19_63_10122012</t>
  </si>
  <si>
    <t>fn_H16_64_10122012</t>
  </si>
  <si>
    <t>fn_H19_65_10122012</t>
  </si>
  <si>
    <t>fn_I16_66_10122012</t>
  </si>
  <si>
    <t>fn_I19_67_10122012</t>
  </si>
  <si>
    <t>fn_J19_68_10122012</t>
  </si>
  <si>
    <t>fn_J16_69_10122012</t>
  </si>
  <si>
    <t>fn_K16_70_10122012</t>
  </si>
  <si>
    <t>fn_K19_71_10122012</t>
  </si>
  <si>
    <t>fn_G14_72_10122012</t>
  </si>
  <si>
    <t>fn_G17_73_10122012</t>
  </si>
  <si>
    <t>fn_G20_74_10122012</t>
  </si>
  <si>
    <t>fn_H20_75_10122012</t>
  </si>
  <si>
    <t>fn_H17_76_10122012</t>
  </si>
  <si>
    <t>fn_H14_77_10122012</t>
  </si>
  <si>
    <t>fn_I14_78_10122012</t>
  </si>
  <si>
    <t>fn_I17_79_10122012</t>
  </si>
  <si>
    <t>fn_I20_80_10122012</t>
  </si>
  <si>
    <t>fn_J20_81_10122012</t>
  </si>
  <si>
    <t>fn_K20_82_10122012</t>
  </si>
  <si>
    <t>fn_F17_83_10122012</t>
  </si>
  <si>
    <t>fn_F20_84_10122012</t>
  </si>
  <si>
    <t>in-rbi-rep.xsd#in-rbi-rep_FromStandardToDoubtful</t>
  </si>
  <si>
    <t>From standard to doubtful</t>
  </si>
  <si>
    <t>fn_H34_85_10122012</t>
  </si>
  <si>
    <t>fn_I34_86_10122012</t>
  </si>
  <si>
    <t>in-rbi-rep.xsd#in-rbi-rep_FromStandardToLoss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</si>
  <si>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</si>
  <si>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</si>
  <si>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</si>
  <si>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</si>
  <si>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</si>
  <si>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</si>
  <si>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</si>
  <si>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</si>
  <si>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</si>
  <si>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</si>
  <si>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</si>
  <si>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</si>
  <si>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</si>
  <si>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</si>
  <si>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</si>
  <si>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</si>
  <si>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</si>
  <si>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</si>
  <si>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</si>
  <si>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</si>
  <si>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</si>
  <si>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</si>
  <si>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</si>
  <si>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</si>
  <si>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</si>
  <si>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</si>
  <si>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</si>
  <si>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</si>
  <si>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</si>
  <si>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</si>
  <si>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</si>
  <si>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</si>
  <si>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</si>
  <si>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</si>
  <si>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</si>
  <si>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</si>
  <si>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</si>
  <si>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</si>
  <si>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</si>
  <si>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</si>
  <si>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</si>
  <si>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</si>
  <si>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</si>
  <si>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</si>
  <si>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</si>
  <si>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</si>
  <si>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</si>
  <si>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</si>
  <si>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</si>
  <si>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</si>
  <si>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</si>
  <si>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</si>
  <si>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</si>
  <si>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</si>
  <si>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</si>
  <si>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dfa58cee-e5de-471f-8eb6-08109021da46:~:lyt_sch6&amp;7_1:~:NotMandatory:~:True:~::~:</t>
  </si>
  <si>
    <t>in-rbi-rep.xsd#in-rbi-rep_BalancesWithBanksAndMoneyAtCallAndShortNotice</t>
  </si>
  <si>
    <t>Schedule 6 - Cash and Balances with Reserve Bank of India (I + II)</t>
  </si>
  <si>
    <t>in-rbi-rep.xsd#in-rbi-rep_CashInHand</t>
  </si>
  <si>
    <t>I.Cash in hand (including foreign currency notes)</t>
  </si>
  <si>
    <t>in-rbi-rep.xsd#in-rbi-rep_BalancesWithReserveBankOfIndia</t>
  </si>
  <si>
    <t>II.Balances with RBI (a + b)</t>
  </si>
  <si>
    <t>in-rbi-rep.xsd#in-rbi-rep_BalanceWithReserveBankOfIndiaInCurrentAccount</t>
  </si>
  <si>
    <t>a)in Current Accounts</t>
  </si>
  <si>
    <t>in-rbi-rep.xsd#in-rbi-rep_BalancesWithReserveBankOfIndiaInOtherAccounts</t>
  </si>
  <si>
    <t>b)in Other Accounts</t>
  </si>
  <si>
    <t>Schedule 7 - Balances with Banks and Money at Call and Short Notice (I + II)</t>
  </si>
  <si>
    <t>in-rbi-rep.xsd#in-rbi-rep_OtherInvestmentsOutsideIndia</t>
  </si>
  <si>
    <t>in-rbi-rep.xsd#in-rbi-rep_ReductionInNPAsDueToUpgradation</t>
  </si>
  <si>
    <t>SME Debt Restructuring</t>
  </si>
  <si>
    <t>Accounts Restructured till end of the Year</t>
  </si>
  <si>
    <t>Standard Advances</t>
  </si>
  <si>
    <t>Number of borrowers</t>
  </si>
  <si>
    <t>Sub-standard Advances</t>
  </si>
  <si>
    <t>Doubtful Advances</t>
  </si>
  <si>
    <t>Total</t>
  </si>
  <si>
    <t>in-rbi-rep.xsd#in-rbi-rep_BalancesWithBanksInOtherAccountsInIndia</t>
  </si>
  <si>
    <t>in-rbi-rep.xsd#in-rbi-rep_ExpensesOnRepairsAndMaintenance</t>
  </si>
  <si>
    <t>in-rbi-rep.xsd#in-rbi-rep_InsuranceExpense</t>
  </si>
  <si>
    <t>General Information</t>
  </si>
  <si>
    <t>Portfolio-wise Return</t>
  </si>
  <si>
    <t>Gross Income</t>
  </si>
  <si>
    <t>in-rbi-rep.xsd#in-rbi-rep_AmountOfNonPerformingNonSLRInvestments@http://www.xbrl.org/2003/role/periodEndLabel</t>
  </si>
  <si>
    <t>in-rbi-rep.xsd#in-rbi-rep_AggregateProvisionsHeldForNonPerformingNonSLRInvestments</t>
  </si>
  <si>
    <t>Yearly</t>
  </si>
  <si>
    <t>Saudi Arabia, Riyals</t>
  </si>
  <si>
    <t>SPL</t>
  </si>
  <si>
    <t>Seborga, Luigini</t>
  </si>
  <si>
    <t>RSD</t>
  </si>
  <si>
    <t>Serbia, Dinars</t>
  </si>
  <si>
    <t>in-rbi-rep.xsd#in-rbi-rep_PrioritySectorAdvancesInIndia</t>
  </si>
  <si>
    <t>a)Priority Sector</t>
  </si>
  <si>
    <t>in-rbi-rep.xsd#in-rbi-rep_PublicSectorAdvancesInIndia</t>
  </si>
  <si>
    <t>b)Public Sector</t>
  </si>
  <si>
    <t>in-rbi-rep.xsd#in-rbi-rep_BankAdvancesInIndia</t>
  </si>
  <si>
    <t>c)Banks</t>
  </si>
  <si>
    <t>in-rbi-rep.xsd#in-rbi-rep_OtherAdvancesInIndia</t>
  </si>
  <si>
    <t>d)Others</t>
  </si>
  <si>
    <t>in-rbi-rep.xsd#in-rbi-rep_AdvancesOutsideIndia</t>
  </si>
  <si>
    <t>D. Advances outside India (i + ii)</t>
  </si>
  <si>
    <t>in-rbi-rep.xsd#in-rbi-rep_LoansAdvancesDueBanksOutsideIndia</t>
  </si>
  <si>
    <t>i.Due from banks</t>
  </si>
  <si>
    <t>in-rbi-rep.xsd#in-rbi-rep_StationeryAndStamps</t>
  </si>
  <si>
    <t>IV.Stationary and stamps</t>
  </si>
  <si>
    <t>6cd96d9d-b5df-49bf-821b-50b2f444fd10:~:NotMandatory:~:True:~:False:~::~::~:False:~::~::~:False:~::~::~:</t>
  </si>
  <si>
    <t>Back To Navigation Page</t>
  </si>
  <si>
    <t xml:space="preserve">   Locked Cell Whose Value Is Derived By Formula</t>
  </si>
  <si>
    <t xml:space="preserve">   Value To Be Entered By User</t>
  </si>
  <si>
    <t xml:space="preserve">   Locked Cell, No Value Can Be Entered</t>
  </si>
  <si>
    <t>in-rbi-rep.xsd#in-rbi-rep_RiskProvisionsForCountryRisk</t>
  </si>
  <si>
    <t xml:space="preserve">      Provision for Country Risk</t>
  </si>
  <si>
    <t>in-rbi-rep.xsd#in-rbi-rep_RiskProvisionsForDepreciationInSecuritiesAndInvestments</t>
  </si>
  <si>
    <t xml:space="preserve">      Provision for Depreciation in Securities and Investments</t>
  </si>
  <si>
    <t>in-rbi-rep.xsd#in-rbi-rep_RiskProvisionsForContingentCreditExposures</t>
  </si>
  <si>
    <t xml:space="preserve">      Provision for Contingent Credit Exposures</t>
  </si>
  <si>
    <t>in-rbi-rep.xsd#in-rbi-rep_RiskProvisionsForOtherLosses</t>
  </si>
  <si>
    <t xml:space="preserve">      Provision for Other losses</t>
  </si>
  <si>
    <t>in-rbi-rep.xsd#in-rbi-rep_ProvisionsForIncomeTax</t>
  </si>
  <si>
    <t xml:space="preserve">       Provisions For Income Tax</t>
  </si>
  <si>
    <t>in-rbi-rep.xsd#in-rbi-rep_ProvisionsForOtherLiabilities</t>
  </si>
  <si>
    <t xml:space="preserve">       Provisions For other Liabilities</t>
  </si>
  <si>
    <t>in-rbi-rep.xsd#in-rbi-rep_ProfitLossCarriedForwardForAppropriation</t>
  </si>
  <si>
    <t>in-rbi-rep.xsd#in-rbi-rep_NetProfitLossForPeriod</t>
  </si>
  <si>
    <t>a. Net Profit / Loss ( - ) for the year [I. Income  - II. Expenditure]</t>
  </si>
  <si>
    <t>Average Cost of Deposits (%)</t>
  </si>
  <si>
    <t>Average Cost of Borrowings (%)</t>
  </si>
  <si>
    <t>Average Cost of Other Funds (%)</t>
  </si>
  <si>
    <t>Average Business (Aggregate Deposits + Advances)</t>
  </si>
  <si>
    <t>Business (Aggregate Deposits + Advances) at end March</t>
  </si>
  <si>
    <t>in-rbi-rep.xsd#in-rbi-rep_AverageDeposits</t>
  </si>
  <si>
    <t>in-rbi-rep.xsd#in-rbi-rep_AverageBorrowings</t>
  </si>
  <si>
    <t>in-rbi-rep.xsd#in-rbi-rep_AverageFundsMobilized</t>
  </si>
  <si>
    <t>in-rbi-rep.xsd#in-rbi-rep_AveragePurchasedFunds</t>
  </si>
  <si>
    <t>in-rbi-rep.xsd#in-rbi-rep_AverageCoreDeposits</t>
  </si>
  <si>
    <t>in-rbi-rep.xsd#in-rbi-rep_PurchasedFunds</t>
  </si>
  <si>
    <t>in-rbi-rep.xsd#in-rbi-rep_CoreDeposits</t>
  </si>
  <si>
    <t>in-rbi-rep.xsd#in-rbi-rep_AverageYieldOnFunds</t>
  </si>
  <si>
    <t>in-rbi-rep.xsd#in-rbi-rep_AverageYieldOnAdvances</t>
  </si>
  <si>
    <t>in-rbi-rep.xsd#in-rbi-rep_AverageYieldOnInvestments</t>
  </si>
  <si>
    <t>in-rbi-rep.xsd#in-rbi-rep_AverageYieldOnOtherFunds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</si>
  <si>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</si>
  <si>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</si>
  <si>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</si>
  <si>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Lakhs</t>
  </si>
  <si>
    <t>Bank Working Code</t>
  </si>
  <si>
    <t>Bank Name</t>
  </si>
  <si>
    <t>Report Status</t>
  </si>
  <si>
    <t>Do Version Check</t>
  </si>
  <si>
    <t>Seed year</t>
  </si>
  <si>
    <t>IsRevised</t>
  </si>
  <si>
    <t>Crores</t>
  </si>
  <si>
    <t>#TABLE#</t>
  </si>
  <si>
    <t>#LAYOUTSCSR#</t>
  </si>
  <si>
    <t>NPAs carrying Govt. Guarantees (Classified as Performing)</t>
  </si>
  <si>
    <t>#TYPDIM#</t>
  </si>
  <si>
    <t>in-rbi-rep.xsd#in-rbi-rep_DateOfIssue</t>
  </si>
  <si>
    <t>in-rbi-rep.xsd#in-rbi-rep_EquityCapitalBeforePublicIssue</t>
  </si>
  <si>
    <t>in-rbi-rep.xsd#in-rbi-rep_SizeOfEquityExcludingPremium</t>
  </si>
  <si>
    <t>in-rbi-rep.xsd#in-rbi-rep_SizeOfPremium</t>
  </si>
  <si>
    <t>in-rbi-rep.xsd#in-rbi-rep_EquityCapitalAfterIssue</t>
  </si>
  <si>
    <t>in-rbi-rep.xsd#in-rbi-rep_PostIssueShareholdingOfGovernmentOrReserveBankOfIndia@http://www.xbrl.org/2003/role/terseLabel</t>
  </si>
  <si>
    <t>in-rbi-rep.xsd#in-rbi-rep_PercentageOfPostIssueShareholdingOfGovernmentOrReserveBankOfIndia</t>
  </si>
  <si>
    <t>in-rbi-rep.xsd#in-rbi-rep_PostIssueShareholdingOfOthers</t>
  </si>
  <si>
    <t>fn_J11_28_10122012</t>
  </si>
  <si>
    <t>fn_K11_29_10122012</t>
  </si>
  <si>
    <t>fn_J14_30_10122012</t>
  </si>
  <si>
    <t>fn_J17_31_10122012</t>
  </si>
  <si>
    <t>fn_K14_32_10122012</t>
  </si>
  <si>
    <t>fn_K17_33_10122012</t>
  </si>
  <si>
    <t>in-rbi-rep.xsd#in-rbi-rep_AmountOutstandingWhoseAccountRestructuredTillEndOfYearThroughCDRMechanism</t>
  </si>
  <si>
    <t>a0434d16-8072-4ceb-ba21-93b19d92b824:~:Others:~:NotMandatory:~:True:~::~:</t>
  </si>
  <si>
    <t>167f121b-136c-4b2e-85fa-a0bbeb15eaf2:~:Total:~:NotMandatory:~:True:~::~:</t>
  </si>
  <si>
    <t>Total Quantum wise</t>
  </si>
  <si>
    <t>A: Non SLR Investment Portfolio</t>
  </si>
  <si>
    <r>
      <rPr>
        <sz val="11"/>
        <color indexed="8"/>
        <rFont val="Calibri"/>
        <family val="2"/>
      </rPr>
      <t>B</t>
    </r>
    <r>
      <rPr>
        <b/>
        <sz val="11"/>
        <color indexed="8"/>
        <rFont val="Calibri"/>
        <family val="2"/>
      </rPr>
      <t>: Non performing Non-SLR investments</t>
    </r>
  </si>
  <si>
    <t>in-rbi-rep.xsd#in-rbi-rep_AuthorisedSignatoryMobileNumber</t>
  </si>
  <si>
    <t>in-rbi-rep.xsd#in-rbi-rep_CapitalForIndianBanks</t>
  </si>
  <si>
    <t>in-rbi-rep.xsd#in-rbi-rep_CapitalHeldByGovernmentOfIndia</t>
  </si>
  <si>
    <t>in-rbi-rep.xsd#in-rbi-rep_CapitalHeldByOthers</t>
  </si>
  <si>
    <t>in-rbi-rep.xsd#in-rbi-rep_AnyOtherInstrumentsQualifyingAsCapitalForIndianBanks</t>
  </si>
  <si>
    <t>in-rbi-rep.xsd#in-rbi-rep_ReservesSurplusAxis::in-rbi-rep.xsd#in-rbi-rep_ForeignCurrencyTranslationReserveMember</t>
  </si>
  <si>
    <t>in-rbi-rep.xsd#in-rbi-rep_SubordinatedDebtsAndBonds</t>
  </si>
  <si>
    <t>Suits</t>
  </si>
  <si>
    <t>Quantum-NPAs</t>
  </si>
  <si>
    <t>AssetQuality-investments</t>
  </si>
  <si>
    <t>AssetQuality-LoansAndAdvances</t>
  </si>
  <si>
    <t>CKF</t>
  </si>
  <si>
    <t>Profile</t>
  </si>
  <si>
    <t>Schedule 1 - Capital  (a + b)</t>
  </si>
  <si>
    <t>in-rbi-rep.xsd#in-rbi-rep_BalancesWithBanksCurrentAccountsOutsideIndia</t>
  </si>
  <si>
    <t>a) In current accounts</t>
  </si>
  <si>
    <t>in-rbi-rep.xsd#in-rbi-rep_BalancesWithBanksOtherDepositAccountsOutsideIndia</t>
  </si>
  <si>
    <t>in-rbi-rep.xsd#in-rbi-rep_InterestOnOtherInterestEarningAssets</t>
  </si>
  <si>
    <t>in-rbi-rep.xsd#in-rbi-rep_OtherIncome</t>
  </si>
  <si>
    <t>in-rbi-rep.xsd#in-rbi-rep_FeeIncomeCommissionExchangeAndBrokerage</t>
  </si>
  <si>
    <t>a) Fee Income (Commision, exchange and brokerage)</t>
  </si>
  <si>
    <t>Excess provisions on investments written back</t>
  </si>
  <si>
    <t>Income on Recapitalisation Bonds</t>
  </si>
  <si>
    <t>Excess profit on account of significant changes or deviations in accounting policies</t>
  </si>
  <si>
    <t>cb8025ed-a4cd-45dd-a4ba-11be900ffee3:~:lyt_AssestQuality:~:NotMandatory:~:True:~::~:</t>
  </si>
  <si>
    <t xml:space="preserve">Asset Quality </t>
  </si>
  <si>
    <t>(Amount in Rs. Lakhs)</t>
  </si>
  <si>
    <t>A.Loan Assets</t>
  </si>
  <si>
    <t>439a6055-0395-4bcc-a822-a97111d713d8:~:NotMandatory:~:True:~:False:~::~::~:False:~::~::~:False:~::~::~:</t>
  </si>
  <si>
    <t>in-rbi-rep.xsd#in-rbi-rep_AddressOfReportingInstitution</t>
  </si>
  <si>
    <t>c79ddbd7-dfbd-4f6f-bff1-c83eaafc11a6:~:Authorised Signatory:~:NotMandatory:~:True:~::~:</t>
  </si>
  <si>
    <t>Authorised Signatory</t>
  </si>
  <si>
    <t>Name</t>
  </si>
  <si>
    <t>Mobile No.</t>
  </si>
  <si>
    <t>Landline No.</t>
  </si>
  <si>
    <t>E-mail Id</t>
  </si>
  <si>
    <t>in-rbi-rep.xsd#in-rbi-rep_NameOfSignatory</t>
  </si>
  <si>
    <t>in-rbi-rep.xsd#in-rbi-rep_EMailIDOfAuthorisedReportingOfficial</t>
  </si>
  <si>
    <t>I.1 Capital held by GoI</t>
  </si>
  <si>
    <t>I.2 Capital held by Others</t>
  </si>
  <si>
    <t>II. Any Other Instruments Qualifying as Capital</t>
  </si>
  <si>
    <t>II.1 Capital held by GoI</t>
  </si>
  <si>
    <t>Amount outstanding whose account restructured till end of year through CDR mechanism</t>
  </si>
  <si>
    <t>Total Capital and Liabilities</t>
  </si>
  <si>
    <t>Assets</t>
  </si>
  <si>
    <t>in-rbi-rep.xsd#in-rbi-rep_CashAndBalancesWithReserveBankOfIndia</t>
  </si>
  <si>
    <t>Cash and Balances with RBI - Schedule 6</t>
  </si>
  <si>
    <t>Balances with Banks and Money at Call and Short Notice - Schedule 7</t>
  </si>
  <si>
    <t>Investments - Schedule 8</t>
  </si>
  <si>
    <t>Advances - Schedule 9</t>
  </si>
  <si>
    <t>Offsite Monitoring and Surveillance System</t>
  </si>
  <si>
    <t>Department of Banking Supervision</t>
  </si>
  <si>
    <t>Quantum-wise break-up</t>
  </si>
  <si>
    <t>Secured Borrowings included in I and II above</t>
  </si>
  <si>
    <t>IV. Other (including Provisions)</t>
  </si>
  <si>
    <t xml:space="preserve">   IV.1 Prudential Provisions against Standard Assets</t>
  </si>
  <si>
    <t>8dd8827b-c7cd-4a09-9b2a-0da92937a2be:~:lyt_sch1_2:~:NotMandatory:~:True:~::~:</t>
  </si>
  <si>
    <t>3b90537d-c6ea-4806-ad4d-0849d27d0c8a:~:LYT-1:~:NotMandatory:~:True:~::~:</t>
  </si>
  <si>
    <t>bdc7e310-8533-4420-bc82-45ec5551c41f:~:lyt_subscribed:~:NotMandatory:~:True:~::~:</t>
  </si>
  <si>
    <t>in-rbi-rep.xsd#in-rbi-rep_AmountOfEachShareOfCalledUpCapitalForIndianBanks</t>
  </si>
  <si>
    <t>Amount of each share of called up capital for indian banks</t>
  </si>
  <si>
    <t>fn_F29_10_06122012</t>
  </si>
  <si>
    <t>in-rbi-rep.xsd#in-rbi-rep_AmountOfEachShareForCallsUnpaidForIndianBanks</t>
  </si>
  <si>
    <t>Amount of each share for calls unpaid for indian banks</t>
  </si>
  <si>
    <t>fn_F30_11_06122012</t>
  </si>
  <si>
    <t>in-rbi-rep.xsd#in-rbi-rep_AmountOfEachShareForfeitedForIndianBanks</t>
  </si>
  <si>
    <t>Amount of each share forfeited for indian banks</t>
  </si>
  <si>
    <t>fn_G30_17_06122012</t>
  </si>
  <si>
    <t>in-rbi-rep.xsd#in-rbi-rep_AmountOfForfeitedShares</t>
  </si>
  <si>
    <t>fn_G29_16_06122012</t>
  </si>
  <si>
    <t>in-rbi-rep.xsd#in-rbi-rep_AmountOfCallsUnpaid</t>
  </si>
  <si>
    <t>Amount of calls unpaid</t>
  </si>
  <si>
    <t>fn_G28_15_06122012</t>
  </si>
  <si>
    <t>in-rbi-rep.xsd#in-rbi-rep_ProfitOnSaleOfLandBuildingsAndOtherAssetsNet</t>
  </si>
  <si>
    <t>d) Profit/Loss on sale of land, buildings and other assets (net)</t>
  </si>
  <si>
    <t>in-rbi-rep.xsd#in-rbi-rep_ProfitOnExchangeTransactionsNet</t>
  </si>
  <si>
    <t>e) Profit/Loss on exchange transactions (net)</t>
  </si>
  <si>
    <t>7fc7c8f1-38c3-41ab-9bf0-b2ddd411ea97:~:lyt_sch13,14,15And16_1:~:NotMandatory:~:True:~::~:</t>
  </si>
  <si>
    <t>Priority sector lending as a percentage to adjusted net bank credit for total reductions</t>
  </si>
  <si>
    <t>fn_J83_3_02112012</t>
  </si>
  <si>
    <t>fn_K83_4_02112012</t>
  </si>
  <si>
    <t>http://www.xbrl.org/2003/role/periodStartLabel</t>
  </si>
  <si>
    <t>Priority sector lending as a percentage to adjusted net bank credit for gross NPAs at beginning of the period</t>
  </si>
  <si>
    <t>fn_O83_12_02112012</t>
  </si>
  <si>
    <t>http://www.xbrl.org/2003/role/periodEndLabel</t>
  </si>
  <si>
    <t>in-rbi-rep.xsd#in-rbi-rep_DisputedIncomeTaxAndInterestTaxDemandsUnderAppealsReferencesAndOtherSuchMatter</t>
  </si>
  <si>
    <t>in-rbi-rep.xsd#in-rbi-rep_LiabiliitesForPartlyPaidInvestments</t>
  </si>
  <si>
    <t>A.3 Liabilities for partly paid investments</t>
  </si>
  <si>
    <t>in-rbi-rep.xsd#in-rbi-rep_LiabilityOnAccountOfOutstandingForwardExchangeContracts</t>
  </si>
  <si>
    <t>A.4 Liability on account of outstanding forward exchange contracts</t>
  </si>
  <si>
    <t>in-rbi-rep.xsd#in-rbi-rep_GuaranteesGivenOnBehalfOfConstituents</t>
  </si>
  <si>
    <t>A.5 Guarantees given on behalf of constituents</t>
  </si>
  <si>
    <t>in-rbi-rep.xsd#in-rbi-rep_GuaranteesGivenOnBehalfOfConstituentsInIndia</t>
  </si>
  <si>
    <t xml:space="preserve">        A.5.1 In India</t>
  </si>
  <si>
    <t>Net NPAs as % to Net Advances</t>
  </si>
  <si>
    <t>Sector Wise NPA</t>
  </si>
  <si>
    <t>I. Priority Sector</t>
  </si>
  <si>
    <t>Details</t>
  </si>
  <si>
    <t>a) Agriculture</t>
  </si>
  <si>
    <t>b) MSE</t>
  </si>
  <si>
    <t>c) Education</t>
  </si>
  <si>
    <t>d) Housing</t>
  </si>
  <si>
    <t>II. Non-Priority Sector</t>
  </si>
  <si>
    <t>a) Large Industries</t>
  </si>
  <si>
    <t>b) Medium Industries</t>
  </si>
  <si>
    <t>c)Trade and Others</t>
  </si>
  <si>
    <t>A. Public Sector Undertakings</t>
  </si>
  <si>
    <t>B. Others</t>
  </si>
  <si>
    <t>Grand Total (I+II OR A+B)</t>
  </si>
  <si>
    <t>in-rbi-rep.xsd#in-rbi-rep_GrossNPAsAsPercentageToGrossAdvances</t>
  </si>
  <si>
    <t>in-rbi-rep.xsd#in-rbi-rep_SectoralAnalysisAxis::in-rbi-rep.xsd#in-rbi-rep_PrioritySectorMember</t>
  </si>
  <si>
    <t>in-rbi-rep.xsd#in-rbi-rep_AggregateNumberOfCustomersOfBank</t>
  </si>
  <si>
    <t>in-rbi-rep.xsd#in-rbi-rep_NumberOfNoFrillAccountsOpenedDuringTheYear</t>
  </si>
  <si>
    <t>in-rbi-rep.xsd#in-rbi-rep_NumberOfNoFrillAccountsAtEndOfTheYear</t>
  </si>
  <si>
    <t>in-rbi-rep.xsd#in-rbi-rep_NumberOfNoFrillAccountsNotOperatedAtAllAccountsOpenedThroughBranchChannels</t>
  </si>
  <si>
    <t>in-rbi-rep.xsd#in-rbi-rep_NumberOfNoFrillAccountsWhereOverdraftFacilityHasBeenGranted</t>
  </si>
  <si>
    <t>in-rbi-rep.xsd#in-rbi-rep_NumberofBusinessCorrespondentsAppointedDuringTheYear</t>
  </si>
  <si>
    <t>in-rbi-rep.xsd#in-rbi-rep_AggregateNumberOfBusinessCorrespondentsAttheEndOfYear</t>
  </si>
  <si>
    <t>in-rbi-rep.xsd#in-rbi-rep_NumberOfVillagesCoveredUnderFIPByEndOfTheYear</t>
  </si>
  <si>
    <t>in-rbi-rep.xsd#in-rbi-rep_FromStandardToSubstandard</t>
  </si>
  <si>
    <t>From standard to substandard</t>
  </si>
  <si>
    <t>in-rbi-rep.xsd#in-rbi-rep_NetAdvances</t>
  </si>
  <si>
    <t>2fc33a72-58f6-4d3f-a355-90699d6eb094:~:lyt_CKF:~:NotMandatory:~:True:~::~:</t>
  </si>
  <si>
    <t xml:space="preserve">Certain Key Figures </t>
  </si>
  <si>
    <t>Earning Assets at end March</t>
  </si>
  <si>
    <t>Non-Earning Assets at end March</t>
  </si>
  <si>
    <t>Average Earning Assets</t>
  </si>
  <si>
    <t>Average Total Assets</t>
  </si>
  <si>
    <t>in-rbi-rep.xsd#in-rbi-rep_IncomeOnLoanAssets</t>
  </si>
  <si>
    <t>in-rbi-rep.xsd#in-rbi-rep_InvestmentIncome</t>
  </si>
  <si>
    <t>Schedule 8 - Investments (B + D)</t>
  </si>
  <si>
    <t>in-rbi-rep.xsd#in-rbi-rep_DividendIncomeFromSubsidiariesOrJointVenturesOrAssiciates</t>
  </si>
  <si>
    <t>b)  income from subsidiaries/ associates</t>
  </si>
  <si>
    <t>in-rbi-rep.xsd#in-rbi-rep_IncomeFromOthers</t>
  </si>
  <si>
    <t xml:space="preserve"> c) other (pl specify)</t>
  </si>
  <si>
    <t>in-rbi-rep.xsd#in-rbi-rep_AggregateIncome</t>
  </si>
  <si>
    <t>TOTAL</t>
  </si>
  <si>
    <t>in-rbi-rep.xsd#in-rbi-rep_InterestEarned</t>
  </si>
  <si>
    <t>ISK</t>
  </si>
  <si>
    <t>Iceland, Kronur</t>
  </si>
  <si>
    <t>INR</t>
  </si>
  <si>
    <t>India, Rupees</t>
  </si>
  <si>
    <t>CRC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</si>
  <si>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</si>
  <si>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</si>
  <si>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</si>
  <si>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</si>
  <si>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</si>
  <si>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</si>
  <si>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</si>
  <si>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</si>
  <si>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</si>
  <si>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</si>
  <si>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</si>
  <si>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</si>
  <si>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</si>
  <si>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</si>
  <si>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</si>
  <si>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</si>
  <si>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</si>
  <si>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</si>
  <si>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</si>
  <si>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</si>
  <si>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</si>
  <si>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</si>
  <si>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</si>
  <si>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 xml:space="preserve">        At the beginning of the Year</t>
  </si>
  <si>
    <t xml:space="preserve">        Opened during the year</t>
  </si>
  <si>
    <t xml:space="preserve">        Closed/Merged during the year</t>
  </si>
  <si>
    <t xml:space="preserve">    (b) Urban (at end of the year)</t>
  </si>
  <si>
    <t xml:space="preserve">    (c) Semi -urban (at end of the year)</t>
  </si>
  <si>
    <t>From standard to loss</t>
  </si>
  <si>
    <t>fn_F36_87_10122012</t>
  </si>
  <si>
    <t>in-rbi-rep.xsd#in-rbi-rep_NetWorth</t>
  </si>
  <si>
    <t>AssetsAndLiab</t>
  </si>
  <si>
    <t>Sch2</t>
  </si>
  <si>
    <t>Sch3,4And5</t>
  </si>
  <si>
    <t>Sch6And7</t>
  </si>
  <si>
    <t>Sch8And9</t>
  </si>
  <si>
    <t>Sch10,11And12</t>
  </si>
  <si>
    <t>PAndL</t>
  </si>
  <si>
    <t>I.Payments to and provisions for employees, of which</t>
  </si>
  <si>
    <t>in-rbi-rep.xsd#in-rbi-rep_TotalReturnOnInvestments</t>
  </si>
  <si>
    <t>Provisions /Write-off etc.</t>
  </si>
  <si>
    <t>Net Income</t>
  </si>
  <si>
    <t>fn_E25_0_06122012</t>
  </si>
  <si>
    <t>Sch1</t>
  </si>
  <si>
    <t>in-rbi-rep.xsd#in-rbi-rep_NumberOfSharesOfAuthorisedCapitalForIndianBanks</t>
  </si>
  <si>
    <t>Number of shares of authorized capital for Indian banks</t>
  </si>
  <si>
    <t>fn_F25_6_06122012</t>
  </si>
  <si>
    <t>in-rbi-rep.xsd#in-rbi-rep_AmountOfEachShareOfAuthorisedCapitalForIndianBanks</t>
  </si>
  <si>
    <t>in-rbi-rep.xsd#in-rbi-rep_IncomeOnInvestments</t>
  </si>
  <si>
    <t>III. Income on Investments</t>
  </si>
  <si>
    <t>Gross Advances at the beginning of the year</t>
  </si>
  <si>
    <t>Gross Advances at the end of the year</t>
  </si>
  <si>
    <t>(in Rs. Lakhs)</t>
  </si>
  <si>
    <t>Issuer</t>
  </si>
  <si>
    <t>Extent of Private Placement</t>
  </si>
  <si>
    <t>Extent of ‘Below Investment Grade’ securities</t>
  </si>
  <si>
    <t>Extent of ‘Unrated’ Securities</t>
  </si>
  <si>
    <t>Extent of ‘Unlisted’ Securities</t>
  </si>
  <si>
    <t xml:space="preserve">(i)PSUs </t>
  </si>
  <si>
    <t xml:space="preserve">(ii)FIs </t>
  </si>
  <si>
    <t xml:space="preserve">(iii)Banks </t>
  </si>
  <si>
    <t xml:space="preserve">(iv)Private Corporate </t>
  </si>
  <si>
    <t xml:space="preserve">(v)Subsidiaries/ Joint Ventures </t>
  </si>
  <si>
    <t xml:space="preserve">(vi)Others </t>
  </si>
  <si>
    <t xml:space="preserve">(vii) Less: Provision held towards depreciation </t>
  </si>
  <si>
    <t>49009057-9749-41ca-bd2b-8b95721d3a72:~:lyt_A-1-a:~:NotMandatory:~:True:~::~:</t>
  </si>
  <si>
    <t>in-rbi-rep.xsd#in-rbi-rep_PenalCharges</t>
  </si>
  <si>
    <t>in-rbi-rep.xsd#in-rbi-rep_MiscellaneousIncome</t>
  </si>
  <si>
    <t>in-rbi-rep.xsd#in-rbi-rep_InterestExpended</t>
  </si>
  <si>
    <t>in-rbi-rep.xsd#in-rbi-rep_InterestPaidOnDeposits</t>
  </si>
  <si>
    <t xml:space="preserve">    (d) Rural (at end of the year)</t>
  </si>
  <si>
    <t xml:space="preserve"> II. Outside India (at end of the year)</t>
  </si>
  <si>
    <t>B. Controlling offices (nos.) - Global</t>
  </si>
  <si>
    <t>C. Circle / Zonal (nos.) - Global</t>
  </si>
  <si>
    <t>D. Div. / Regional (nos.) - Global</t>
  </si>
  <si>
    <t>E. Internal audit units (nos.) - Global</t>
  </si>
  <si>
    <t>F. Training establishments - Global</t>
  </si>
  <si>
    <t>G. Other Offices - Global</t>
  </si>
  <si>
    <t>H. Total No. of Offices (A to G)</t>
  </si>
  <si>
    <t>I. No. of Subsidiaries</t>
  </si>
  <si>
    <t>J. No. of Joint Ventures/Associates</t>
  </si>
  <si>
    <t>K. Total No. of Staff (in India)</t>
  </si>
  <si>
    <t xml:space="preserve">   (a) Officers (in India)</t>
  </si>
  <si>
    <t xml:space="preserve">   (b) Other Staffs (in India)</t>
  </si>
  <si>
    <t>L. Total No. of Staff (Abroad)</t>
  </si>
  <si>
    <t xml:space="preserve">   (a) Officers (Abroad)</t>
  </si>
  <si>
    <t xml:space="preserve">   (b) Other Staffs (Abroad)</t>
  </si>
  <si>
    <t>Technology Status (Indian Branches) at end March</t>
  </si>
  <si>
    <t>M. No. of Branches Fully Computerised</t>
  </si>
  <si>
    <t>N. No. of Branches Partially Computerized</t>
  </si>
  <si>
    <t>O. No. of ATM Installed</t>
  </si>
  <si>
    <t>P. Total Business under Computerization (in per cent)</t>
  </si>
  <si>
    <t>in-rbi-rep.xsd#in-rbi-rep_AmountOutstandingWhoseAccountRestructuredOfWhichThroughCDR</t>
  </si>
  <si>
    <t>Amount outstanding whose account restructured of which through CDR</t>
  </si>
  <si>
    <t>fn_H11_9_06122012</t>
  </si>
  <si>
    <t>Number of shares of issued capital for Indian banks</t>
  </si>
  <si>
    <t>Number of shares of subscribed capital for Indian banks</t>
  </si>
  <si>
    <t>Number of shares of called up capital for Indian banks</t>
  </si>
  <si>
    <t>Number of shares for calls unpaid for Indian banks</t>
  </si>
  <si>
    <t>Number of shares forfeited for Indian banks</t>
  </si>
  <si>
    <t>Number of shares of capital for Indian banks</t>
  </si>
  <si>
    <t xml:space="preserve">Sacrifice on diminution whose account restructured till end of year through SME debt restructuring </t>
  </si>
  <si>
    <t>Total No of Business Correspondents as the end of the Year</t>
  </si>
  <si>
    <t>No. of villages to be covered under FIP by end of the Year</t>
  </si>
  <si>
    <t>No. of villages actually covered  by end of the Year</t>
  </si>
  <si>
    <t>in-rbi-rep.xsd#in-rbi-rep_NumberOfBranches</t>
  </si>
  <si>
    <t>in-rbi-rep.xsd#in-rbi-rep_NumberOfControllingOffices</t>
  </si>
  <si>
    <t>in-rbi-rep.xsd#in-rbi-rep_DetailsOfSuitFiledAccountsAxis::in-rbi-rep.xsd#in-rbi-rep_AboveFiftyCroresUptoHundredCroresMember</t>
  </si>
  <si>
    <t>in-rbi-rep.xsd#in-rbi-rep_DetailsOfSuitFiledAccountsAxis::in-rbi-rep.xsd#in-rbi-rep_AboveHundredCroresMember</t>
  </si>
  <si>
    <t>in-rbi-rep.xsd#in-rbi-rep_DetailsOfSuitFiledAccountsAxis::in-rbi-rep.xsd#in-rbi-rep_BelowOneYearMember</t>
  </si>
  <si>
    <t>in-rbi-rep.xsd#in-rbi-rep_DetailsOfSuitFiledAccountsAxis::in-rbi-rep.xsd#in-rbi-rep_OneYearUptoFiveYearsMember</t>
  </si>
  <si>
    <t>in-rbi-rep.xsd#in-rbi-rep_DetailsOfSuitFiledAccountsAxis::in-rbi-rep.xsd#in-rbi-rep_FiveYearsUptoTenYearsMember</t>
  </si>
  <si>
    <t>in-rbi-rep.xsd#in-rbi-rep_PercentageOfPostIssueShareholdingOfOthers@http://www.xbrl.org/2003/role/terseLabel</t>
  </si>
  <si>
    <t>in-rbi-rep.xsd#in-rbi-rep_SectoralAnalysisAxis::in-rbi-rep.xsd#in-rbi-rep_AgricultureMember</t>
  </si>
  <si>
    <t>bd96126e-d594-4435-9da7-a7a5d74434d1:~:lyt_BankProfile:~:NotMandatory:~:True:~::~:</t>
  </si>
  <si>
    <t>BANK PROFILE</t>
  </si>
  <si>
    <t xml:space="preserve"> A. Total No. of Branches (I + II)</t>
  </si>
  <si>
    <t xml:space="preserve"> I.  In India (a+b+c+d)</t>
  </si>
  <si>
    <t xml:space="preserve">    (a) Metro (at end of the year)</t>
  </si>
  <si>
    <t>Amount outstanding whose account restructured of which through SME debt restructuring</t>
  </si>
  <si>
    <t>fn_I11_10_06122012</t>
  </si>
  <si>
    <t>fn_F11_11_06122012</t>
  </si>
  <si>
    <t>in-rbi-rep.xsd#in-rbi-rep_SacrificeOnDiminutionWhoseAccountRestructuredTillEndOfYearThroughSMEDebtRestructuring</t>
  </si>
  <si>
    <t>Q.1 If YES, details on Core Banking Solution (Software/networking etc.)</t>
  </si>
  <si>
    <t>Q.2 If No, whether Core Banking Solution under Implemetation (Y/N)</t>
  </si>
  <si>
    <t>R. Total No. of Branches Covered under Core Banking Solution</t>
  </si>
  <si>
    <t>S. Total Business Covered under Core Banking Solution (in per cent)</t>
  </si>
  <si>
    <t>T. Whether Information System Security Policies are in place (Y/N)</t>
  </si>
  <si>
    <t>U. Whether IS Audit is put in to Practice (Y/N)</t>
  </si>
  <si>
    <t>U 1. No. of Branches where IS Audit Completed in Previous Year</t>
  </si>
  <si>
    <t xml:space="preserve">III. Profit / Loss </t>
  </si>
  <si>
    <t>Below the line Adjustment/ Extra ordinary items</t>
  </si>
  <si>
    <t>IX.Postages,Telephones etc.</t>
  </si>
  <si>
    <t>Number of borrowers whose account restructured</t>
  </si>
  <si>
    <t>fn_G10_1_06122012</t>
  </si>
  <si>
    <t>in-rbi-rep.xsd#in-rbi-rep_NumberOfBorrowersWhoseAccountRestructuredOfWhichThroughCDR</t>
  </si>
  <si>
    <t>Priority sector lending as a percentage to adjusted net bank credit for gross NPAs at end of the period</t>
  </si>
  <si>
    <t>fn_F11_7_06122012</t>
  </si>
  <si>
    <t>in-rbi-rep.xsd#in-rbi-rep_AverageCostOfOtherFunds@http://www.xbrl.org/2003/role/terseLabel</t>
  </si>
  <si>
    <t>in-rbi-rep.xsd#in-rbi-rep_AggregateDepositsAndAdvances</t>
  </si>
  <si>
    <t>in-rbi-rep.xsd#in-rbi-rep_DICGCECGCClaimsRecievedAndHeldPendingAdjustment</t>
  </si>
  <si>
    <t>in-rbi-rep.xsd#in-rbi-rep_BelowLineAdjustmentInProfitAndLoss</t>
  </si>
  <si>
    <t>d) Total Provisions held</t>
  </si>
  <si>
    <t>e) Others</t>
  </si>
  <si>
    <t>in-rbi-rep.xsd#in-rbi-rep_NumberOfBorrowersFromStandardToLoss</t>
  </si>
  <si>
    <t>Number of borrowers from standard to loss</t>
  </si>
  <si>
    <t>in-rbi-rep.xsd#in-rbi-rep_NumberOfBorrowersFromDoubtfulToLoss</t>
  </si>
  <si>
    <t xml:space="preserve">Number of borrowers from doubtful to loss </t>
  </si>
  <si>
    <t xml:space="preserve">Number of borrowers from doubtful to standard  </t>
  </si>
  <si>
    <t>fn_G37_25_06122012</t>
  </si>
  <si>
    <t>in-rbi-rep.xsd#in-rbi-rep_NumberOfBorrowersFromDoubtfulToSubstandard</t>
  </si>
  <si>
    <t xml:space="preserve">Number of borrowers from doubtful to substandard   </t>
  </si>
  <si>
    <t>fn_I37_26_06122012</t>
  </si>
  <si>
    <t>fn_G34_27_06122012</t>
  </si>
  <si>
    <t>in-rbi-rep.xsd#in-rbi-rep_FromDoubtfulToSubstandard</t>
  </si>
  <si>
    <t>From doubtful to substandard</t>
  </si>
  <si>
    <t>in-rbi-rep.xsd#in-rbi-rep_OfWhichNewAdditionDueToRegulatoryInstructionsAmalgamationAndOthers</t>
  </si>
  <si>
    <t>in-rbi-rep.xsd#in-rbi-rep_ReductionInNPAsDueToCompromiseWriteOff</t>
  </si>
  <si>
    <t>in-rbi-rep.xsd#in-rbi-rep_ReductionInNPAsDueToWriteoffs</t>
  </si>
  <si>
    <t>in-rbi-rep.xsd#in-rbi-rep_OfWhichAmountOfTechnicalOrPrudentialWriteOffsOrBalanceInAUCAccounts</t>
  </si>
  <si>
    <t>in-rbi-rep.xsd#in-rbi-rep_ReductionInNPAsDueToRegulatoryInstructions</t>
  </si>
  <si>
    <t>in-rbi-rep.xsd#in-rbi-rep_FromDoubtfulToLoss</t>
  </si>
  <si>
    <t>From doubtful to loss</t>
  </si>
  <si>
    <t>Average Advances</t>
  </si>
  <si>
    <t>in-rbi-rep.xsd#in-rbi-rep_ReportStatus</t>
  </si>
  <si>
    <t>in-rbi-rep.xsd#in-rbi-rep_RestructuredLoansAndAdvancesRetainedAxis::in-rbi-rep.xsd#in-rbi-rep_AggregateStandardAdvancesMember</t>
  </si>
  <si>
    <t>in-rbi-rep.xsd#in-rbi-rep_RestructuredLoansAndAdvancesRetainedAxis::in-rbi-rep.xsd#in-rbi-rep_SubStandardAdvancesMember</t>
  </si>
  <si>
    <t>in-rbi-rep.xsd#in-rbi-rep_RestructuredLoansAndAdvancesRetainedAxis::in-rbi-rep.xsd#in-rbi-rep_DoubtfulAdvancesMember</t>
  </si>
  <si>
    <t>Restructured Loans and Advances Retained as</t>
  </si>
  <si>
    <t>Items</t>
  </si>
  <si>
    <t>Accounts Restructured during the Year</t>
  </si>
  <si>
    <t>of which</t>
  </si>
  <si>
    <t>through CDR Mechanism</t>
  </si>
  <si>
    <t>Lesotho, Maloti</t>
  </si>
  <si>
    <t>LRD</t>
  </si>
  <si>
    <t>in-rbi-rep.xsd#in-rbi-rep_DetailsOfSuitFiledAccountsAxis::in-rbi-rep.xsd#in-rbi-rep_AboveTenYearsMemberMember</t>
  </si>
  <si>
    <t>in-rbi-rep.xsd#in-rbi-rep_DetailsOfSuitFiledAccountsAxis::in-rbi-rep.xsd#in-rbi-rep_SuitFiledAccountsAgeWiseMember</t>
  </si>
  <si>
    <t>in-rbi-rep.xsd#in-rbi-rep_PrioritySectorLendingAsAPercentageToAdjustedNetBankCreditForUpGradation</t>
  </si>
  <si>
    <t>Priority sector lending as a percentage to adjusted net bank credit for upgradation</t>
  </si>
  <si>
    <t>KPW</t>
  </si>
  <si>
    <t>Korea (North), Won</t>
  </si>
  <si>
    <t>KRW</t>
  </si>
  <si>
    <t>Korea (South), Won</t>
  </si>
  <si>
    <t>KWD</t>
  </si>
  <si>
    <t>in-rbi-rep.xsd#in-rbi-rep_IssuedCapitalTypeAxis</t>
  </si>
  <si>
    <t>in-rbi-rep.xsd#in-rbi-rep_SubscribedCapitalTypeAxis</t>
  </si>
  <si>
    <t>in-rbi-rep.xsd#in-rbi-rep_CalledUpCapitalTypeAxis</t>
  </si>
  <si>
    <t>in-rbi-rep.xsd#in-rbi-rep_CallsUnpaidTypeAxis</t>
  </si>
  <si>
    <t>in-rbi-rep.xsd#in-rbi-rep_ForfeitedSharesTypeAxis</t>
  </si>
  <si>
    <t>in-rbi-rep.xsd#in-rbi-rep_OtherIncomeAxis</t>
  </si>
  <si>
    <t>0f740ee1-014d-4b88-a998-d76895876255:~:NotMandatory:~:True:~:False:~::~::~:False:~::~::~:False:~::~::~:</t>
  </si>
  <si>
    <t>1.Secured by tangible assets (includes advances against book debts)</t>
  </si>
  <si>
    <t>fn_E30_21_11082015</t>
  </si>
  <si>
    <t>fn_F30_22_11082015</t>
  </si>
  <si>
    <t>Amount of each share of of issued capital for Indian banks</t>
  </si>
  <si>
    <t>fn_F32_23_11082015</t>
  </si>
  <si>
    <t>Amount of each share of subscribed capital for Indian banks</t>
  </si>
  <si>
    <t>fn_F34_24_11082015</t>
  </si>
  <si>
    <t>Amount of each share of called up capital for Indian banks</t>
  </si>
  <si>
    <t>fn_F36_25_11082015</t>
  </si>
  <si>
    <t>Amount of each share for calls unpaid for Indian banks</t>
  </si>
  <si>
    <t>fn_F38_26_11082015</t>
  </si>
  <si>
    <t>Amount of each share forfeited for Indian banks</t>
  </si>
  <si>
    <t>fn_E32_27_11082015</t>
  </si>
  <si>
    <t>fn_E34_28_11082015</t>
  </si>
  <si>
    <t>fn_E36_29_11082015</t>
  </si>
  <si>
    <t>fn_E38_30_11082015</t>
  </si>
  <si>
    <t>Details of Capital - for Indian Banks                                                                                                                                                         Amount in Rs. Lakhs</t>
  </si>
  <si>
    <t>in-rbi-rep.xsd#in-rbi-rep_FixedAssetsAxis::in-rbi-rep.xsd#in-rbi-rep_AssetsGivenOnleaseMember</t>
  </si>
  <si>
    <t>III. Assets given on Lease (a + b) - (c + d)</t>
  </si>
  <si>
    <t>in-rbi-rep.xsd#in-rbi-rep_FixedAssetsAxis::in-rbi-rep.xsd#in-rbi-rep_OtherFixedAssetsIncludingFurnitureAndFixturesMember</t>
  </si>
  <si>
    <t>IV. Other Fixed Assets (incl. furniture and fixtures) (a + b) - (c + d)</t>
  </si>
  <si>
    <t>in-rbi-rep.xsd#in-rbi-rep_FixedAssetsAxis::in-rbi-rep.xsd#in-rbi-rep_OtherFixedAssetsMember</t>
  </si>
  <si>
    <t>V. Any other Items (a + b) - (c + d)</t>
  </si>
  <si>
    <t>a.At cost on 31st March of the preceding year</t>
  </si>
  <si>
    <t>Sweden, Kronor</t>
  </si>
  <si>
    <t>CHF</t>
  </si>
  <si>
    <t>Switzerland, Francs</t>
  </si>
  <si>
    <t>SYP</t>
  </si>
  <si>
    <t>Syria, Pounds</t>
  </si>
  <si>
    <t>TWD</t>
  </si>
  <si>
    <t>in-rbi-rep.xsd#in-rbi-rep_NumberOfCircleOrZonal</t>
  </si>
  <si>
    <t>in-rbi-rep.xsd#in-rbi-rep_NumberOfDivisionOrRegional</t>
  </si>
  <si>
    <t>in-rbi-rep.xsd#in-rbi-rep_NumberOfInternalAuditUnits</t>
  </si>
  <si>
    <t>in-rbi-rep.xsd#in-rbi-rep_NumberOfTrainingEstablishments</t>
  </si>
  <si>
    <t>in-rbi-rep.xsd#in-rbi-rep_NumberOfOtherOffices</t>
  </si>
  <si>
    <t>Amount in Rs. Lakhs</t>
  </si>
  <si>
    <t>in-rbi-rep.xsd#in-rbi-rep_ReductionsInFloatingProvisionsDuringTheYear</t>
  </si>
  <si>
    <t>in-rbi-rep.xsd#in-rbi-rep_FloatingProvisions@http://www.xbrl.org/2003/role/periodEndLabel</t>
  </si>
  <si>
    <t>in-rbi-rep.xsd#in-rbi-rep_FixedAssetsAtCost@http://www.xbrl.org/2003/role/periodEndLabel</t>
  </si>
  <si>
    <t>in-rbi-rep.xsd#in-rbi-rep_FixedAssetsAxis::in-rbi-rep.xsd#in-rbi-rep_PremisesMember</t>
  </si>
  <si>
    <t>I. Premises (a + b) - (c + d)</t>
  </si>
  <si>
    <t>C. Advances in India (a + b + c + d)</t>
  </si>
  <si>
    <t>in-rbi-rep.xsd#in-rbi-rep_AmountPayableToPublic</t>
  </si>
  <si>
    <t xml:space="preserve">Amount held in interest suspense in respect of such accounts </t>
  </si>
  <si>
    <t xml:space="preserve">Amount of Provisions Held in respect of such accounts </t>
  </si>
  <si>
    <t>NPAs at the beginning of the year</t>
  </si>
  <si>
    <t>New Accretion to NPAs during the year</t>
  </si>
  <si>
    <t xml:space="preserve">  of which, New Addition due to Regulatory Instructions, Amalgamation, etc.</t>
  </si>
  <si>
    <t>Reduction effected during the year</t>
  </si>
  <si>
    <t xml:space="preserve">    Due to upgradation</t>
  </si>
  <si>
    <t xml:space="preserve">    Due to Compromise</t>
  </si>
  <si>
    <t xml:space="preserve">    Due to Write-offs</t>
  </si>
  <si>
    <t>in-rbi-rep.xsd#in-rbi-rep_AggregateProvisionsHeld</t>
  </si>
  <si>
    <t>in-rbi-rep.xsd#in-rbi-rep_TaxPayable</t>
  </si>
  <si>
    <t>in-rbi-rep.xsd#in-rbi-rep_Dividend</t>
  </si>
  <si>
    <t>in-rbi-rep.xsd#in-rbi-rep_SuitfiledNumberOfCases</t>
  </si>
  <si>
    <t>in-rbi-rep.xsd#in-rbi-rep_SuitfiledAmount</t>
  </si>
  <si>
    <t>in-rbi-rep.xsd#in-rbi-rep_DecreedAccountsNumberOfCases</t>
  </si>
  <si>
    <t>in-rbi-rep.xsd#in-rbi-rep_DecreedAccountsAmount</t>
  </si>
  <si>
    <t>in-rbi-rep.xsd#in-rbi-rep_DecreedAccountsAmountRecovered</t>
  </si>
  <si>
    <t>Suit filed No. of cases</t>
  </si>
  <si>
    <t>Suit filed Amount</t>
  </si>
  <si>
    <t>in-rbi-rep.xsd#in-rbi-rep_UniqueTransactionCodeAxis</t>
  </si>
  <si>
    <t>TransactionID</t>
  </si>
  <si>
    <t>in-rbi-rep.xsd#in-rbi-rep_DetailsOfSuitFiledAccountsAxis::in-rbi-rep.xsd#in-rbi-rep_UptoTwentyFiveLakhsMember</t>
  </si>
  <si>
    <t>Priority sector lending as a percentage to adjusted net bank credit for loss provisions held</t>
  </si>
  <si>
    <t>fn_P83_8_02112012</t>
  </si>
  <si>
    <t>fn_Q83_9_02112012</t>
  </si>
  <si>
    <t>in-rbi-rep.xsd#in-rbi-rep_PrioritySectorLendingAsAPercentageToAdjustedNetBankCreditForTechnicalPrudentialWriteOffsOrAmountsInAUCAccountOutstandingInBooksOfBank</t>
  </si>
  <si>
    <t>d530b897-6429-4ba0-b7f3-d2883e50ce6b:~:NotMandatory:~:True:~:False:~::~::~:False:~::~::~:False:~::~::~:</t>
  </si>
  <si>
    <t>1807cf5a-b7e4-407c-9046-5e04942ae0a6:~:NotMandatory:~:True:~:False:~::~::~:False:~::~::~:False:~::~::~: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</si>
  <si>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</si>
  <si>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</si>
  <si>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</si>
  <si>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</si>
  <si>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</si>
  <si>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</si>
  <si>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</si>
  <si>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</si>
  <si>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</si>
  <si>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</si>
  <si>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</si>
  <si>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</si>
  <si>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</si>
  <si>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</si>
  <si>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</si>
  <si>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</si>
  <si>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</si>
  <si>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</si>
  <si>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</si>
  <si>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</si>
  <si>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</si>
  <si>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</si>
  <si>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</si>
  <si>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</si>
  <si>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</si>
  <si>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</si>
  <si>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</si>
  <si>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</si>
  <si>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</si>
  <si>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</si>
  <si>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</si>
  <si>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</si>
  <si>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</si>
  <si>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</si>
  <si>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</si>
  <si>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</si>
  <si>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</si>
  <si>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 xml:space="preserve">Number of borrowers from doubtful to write-offs/recoveries  </t>
  </si>
  <si>
    <t>in-rbi-rep.xsd#in-rbi-rep_NumberOfBorrowersFromStandardToWriteOffsRecoveries</t>
  </si>
  <si>
    <t>Number of borrowers from standard to write-offs/recoveries</t>
  </si>
  <si>
    <t>fn_J51_107_20052013</t>
  </si>
  <si>
    <t>in-rbi-rep.xsd#in-rbi-rep_FromStandardToWriteOffsRecoveries</t>
  </si>
  <si>
    <t>From standard to write-offs/recoveries</t>
  </si>
  <si>
    <t>fn_F53_108_20052013</t>
  </si>
  <si>
    <t>fn_H53_109_20052013</t>
  </si>
  <si>
    <t>fn_I53_110_20052013</t>
  </si>
  <si>
    <t>in-rbi-rep.xsd#in-rbi-rep_ForeignExchange</t>
  </si>
  <si>
    <t>6. Foreign exchange business</t>
  </si>
  <si>
    <t>in-rbi-rep.xsd#in-rbi-rep_OtherOperatingIncome</t>
  </si>
  <si>
    <t>in-rbi-rep.xsd#in-rbi-rep_IncomeFromParabankingActivities</t>
  </si>
  <si>
    <t>a)  Income from parabanking</t>
  </si>
  <si>
    <t>Changes in Non Performing Loans/Advances Profile during the Year #</t>
  </si>
  <si>
    <r>
      <t>Note</t>
    </r>
    <r>
      <rPr>
        <sz val="11"/>
        <color indexed="8"/>
        <rFont val="Calibri"/>
        <family val="2"/>
      </rPr>
      <t>: # New Accretion to NPAs should be reported on gross basis and recovery/upgradation/write-off within the same year, if any, should be reported under 'reduction effected during the year'</t>
    </r>
  </si>
  <si>
    <t xml:space="preserve">                                          Investments  and Advances</t>
  </si>
  <si>
    <t>in-rbi-rep.xsd#in-rbi-rep_FromSubstandardToWriteOffsRecoveries</t>
  </si>
  <si>
    <t>From substandard to write-offs/recoveries</t>
  </si>
  <si>
    <t>in-rbi-rep.xsd#in-rbi-rep_NonBankingAssetsAcquiredInSatisfactionOfClaims</t>
  </si>
  <si>
    <t>V.Non-Banking assets acquired in satisfaction of claims</t>
  </si>
  <si>
    <t>in-rbi-rep.xsd#in-rbi-rep_DeferredTaxAssets</t>
  </si>
  <si>
    <t>VI.Deferred Tax Assets (net)</t>
  </si>
  <si>
    <t>in-rbi-rep.xsd#in-rbi-rep_RemainingOtherAssets</t>
  </si>
  <si>
    <t>Schedule 12 - Contingent Liabilities</t>
  </si>
  <si>
    <t>in-rbi-rep.xsd#in-rbi-rep_NotionalContingentCredits</t>
  </si>
  <si>
    <t>A. Contingent Credits - Notional</t>
  </si>
  <si>
    <t>in-rbi-rep.xsd#in-rbi-rep_IncomeFromInvestments</t>
  </si>
  <si>
    <t>(a) Income from Investments</t>
  </si>
  <si>
    <t>in-rbi-rep.xsd#in-rbi-rep_ProfitOnSaleOfInvestmentsNet</t>
  </si>
  <si>
    <t>(b) Profit on Sale of Investments</t>
  </si>
  <si>
    <t>in-rbi-rep.xsd#in-rbi-rep_ProfitOnRevaluationOfInvestmentsNet</t>
  </si>
  <si>
    <t>Dominican Republic, Pesos</t>
  </si>
  <si>
    <t>XCD</t>
  </si>
  <si>
    <t>East Caribbean Dollars</t>
  </si>
  <si>
    <t>EGP</t>
  </si>
  <si>
    <t>Egypt, Pounds</t>
  </si>
  <si>
    <t xml:space="preserve">   Due to Actual Recoveries</t>
  </si>
  <si>
    <t xml:space="preserve">   Due to Regulatory Instructions, etc.</t>
  </si>
  <si>
    <t>NPAs at the end of year</t>
  </si>
  <si>
    <t>Details of Floating Provisions</t>
  </si>
  <si>
    <t>1. Opening Balance</t>
  </si>
  <si>
    <t>2. Addition during the year</t>
  </si>
  <si>
    <t>3. Reduction during the year</t>
  </si>
  <si>
    <t>4. Closing Balance (1+2-3)</t>
  </si>
  <si>
    <t>Particulars</t>
  </si>
  <si>
    <t>Amount (Rs. Lakhs)</t>
  </si>
  <si>
    <t>in-rbi-rep.xsd#in-rbi-rep_ClassificationOfAdvancesByRiskAxis::in-rbi-rep.xsd#in-rbi-rep_DoubtfulMember</t>
  </si>
  <si>
    <t>in-rbi-rep.xsd#in-rbi-rep_ClassificationOfAdvancesByRiskAxis::in-rbi-rep.xsd#in-rbi-rep_LossMember</t>
  </si>
  <si>
    <t>in-rbi-rep.xsd#in-rbi-rep_GrossNPAs</t>
  </si>
  <si>
    <t>Q. Whether Core Banking Solution Implemented (Y/N)</t>
  </si>
  <si>
    <t>in-rbi-rep.xsd#in-rbi-rep_PercentageDividendPaid@http://www.xbrl.org/2003/role/terseLabel</t>
  </si>
  <si>
    <t>in-rbi-rep.xsd#in-rbi-rep_PercentageOfPostIssueShareholdingOfGovernmentOrReserveBankOfIndia@http://www.xbrl.org/2003/role/terseLabel</t>
  </si>
  <si>
    <t>% Post issue
share holding of others</t>
  </si>
  <si>
    <t>in-rbi-rep.xsd#in-rbi-rep_AmountOutstandingWhoseAccountRestructuredOfWhichThroughSMEDebtRestructuring</t>
  </si>
  <si>
    <t>in-rbi-rep.xsd#in-rbi-rep_BillsPurchasedDiscounted</t>
  </si>
  <si>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</si>
  <si>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</si>
  <si>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</si>
  <si>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</si>
  <si>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</si>
  <si>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</si>
  <si>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</si>
  <si>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</si>
  <si>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</si>
  <si>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</si>
  <si>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</si>
  <si>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</si>
  <si>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</si>
  <si>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</si>
  <si>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</si>
  <si>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</si>
  <si>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</si>
  <si>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</si>
  <si>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</si>
  <si>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</si>
  <si>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</si>
  <si>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</si>
  <si>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</si>
  <si>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</si>
  <si>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</si>
  <si>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</si>
  <si>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Deposits, Borrowings, Other Liabilities and Provisions</t>
  </si>
  <si>
    <t>Fixed Assets, Other Assets and Contingent Liabilities</t>
  </si>
  <si>
    <t>Legends</t>
  </si>
  <si>
    <t>Amount</t>
  </si>
  <si>
    <t>Diminution in Fair Value</t>
  </si>
  <si>
    <t>Restructuring</t>
  </si>
  <si>
    <t>Movement in Restructured Loans/Advances during the Year</t>
  </si>
  <si>
    <t>From/To</t>
  </si>
  <si>
    <t>Loss</t>
  </si>
  <si>
    <t>fn_F10_0_06122012</t>
  </si>
  <si>
    <t>in-rbi-rep.xsd#in-rbi-rep_NumberOfBorrowersWhoseAccountRestructured</t>
  </si>
  <si>
    <t>http://www.xbrl.org/2003/role/label</t>
  </si>
  <si>
    <t>in-rbi-rep.xsd#in-rbi-rep_ReturnName</t>
  </si>
  <si>
    <t>Return Name</t>
  </si>
  <si>
    <t>in-rbi-rep.xsd#in-rbi-rep_ReturnCode</t>
  </si>
  <si>
    <t>Return Code</t>
  </si>
  <si>
    <t>in-rbi-rep.xsd#in-rbi-rep_ReportingFrequency</t>
  </si>
  <si>
    <t>Reporting Frequency</t>
  </si>
  <si>
    <t>in-rbi-rep.xsd#in-rbi-rep_ReturnVersion</t>
  </si>
  <si>
    <t>Return Version</t>
  </si>
  <si>
    <t>Bank Code</t>
  </si>
  <si>
    <t>Name of the Reporting Institution</t>
  </si>
  <si>
    <t>Address</t>
  </si>
  <si>
    <t>End of date</t>
  </si>
  <si>
    <t>in-rbi-rep.xsd#in-rbi-rep_DateOfAudit</t>
  </si>
  <si>
    <t>Date of Audit</t>
  </si>
  <si>
    <t>in-rbi-rep.xsd#in-rbi-rep_NameOfReportingInstitution</t>
  </si>
  <si>
    <t>in-rbi-rep.xsd#in-rbi-rep_PeriodEndDate</t>
  </si>
  <si>
    <t>in-rbi-rep.xsd#in-rbi-rep_ReportingPeriodStartDate</t>
  </si>
  <si>
    <t xml:space="preserve">      Provision for other Impaired Assets</t>
  </si>
  <si>
    <t>in-rbi-rep.xsd#in-rbi-rep_GrossInvestmentsInIndia</t>
  </si>
  <si>
    <t>A. Gross Investments in India</t>
  </si>
  <si>
    <t>in-rbi-rep.xsd#in-rbi-rep_NetInvestmentsInIndia</t>
  </si>
  <si>
    <t>in-rbi-rep.xsd#in-rbi-rep_InvestmentGovernmentSecuritiesInIndia</t>
  </si>
  <si>
    <t>in-rbi-rep.xsd#in-rbi-rep_InvestmentOtherApprovedSecuritiesInIndia</t>
  </si>
  <si>
    <t>in-rbi-rep.xsd#in-rbi-rep_BalanceofProfitLossBroughtForward</t>
  </si>
  <si>
    <t>b. Profit / Loss ( - ) brought forward</t>
  </si>
  <si>
    <t>in-rbi-rep.xsd#in-rbi-rep_Appropriations</t>
  </si>
  <si>
    <t>IV. Appropriations [ = III ]</t>
  </si>
  <si>
    <t>in-rbi-rep.xsd#in-rbi-rep_TransferToStatutoryReserves</t>
  </si>
  <si>
    <t>a. Transfer to Statutory Reserves</t>
  </si>
  <si>
    <t>in-rbi-rep.xsd#in-rbi-rep_TransferToOtherReserves</t>
  </si>
  <si>
    <t>b. Transfer to Other Reserves</t>
  </si>
  <si>
    <t>c. Transfer to Govt. / Proposed Dividend / Remittence to H.O.</t>
  </si>
  <si>
    <t>in-rbi-rep.xsd#in-rbi-rep_BalanceCarriedOverToBalanceSheet</t>
  </si>
  <si>
    <t>d. Balance carried over to Balance sheet</t>
  </si>
  <si>
    <t>8104daff-32d1-42cf-8f66-a84ad51407a3:~:lyt_sch10,11&amp;12_1:~:NotMandatory:~:True:~::~:</t>
  </si>
  <si>
    <t>in-rbi-rep.xsd#in-rbi-rep_FixedAssets</t>
  </si>
  <si>
    <t>Schedule 10 - Fixed Assets (I + II + III + IV +V)</t>
  </si>
  <si>
    <t>in-rbi-rep.xsd#in-rbi-rep_AveragePercentageCostOfDeposits@http://www.xbrl.org/2003/role/terseLabel</t>
  </si>
  <si>
    <t>in-rbi-rep.xsd#in-rbi-rep_AverageCostOfBorrowings@http://www.xbrl.org/2003/role/terseLabel</t>
  </si>
  <si>
    <t>fn_E29_0_11082015</t>
  </si>
  <si>
    <t>fn_E31_2_11082015</t>
  </si>
  <si>
    <t>fn_E32_3_11082015</t>
  </si>
  <si>
    <t>fn_E33_4_11082015</t>
  </si>
  <si>
    <t>fn_E34_5_11082015</t>
  </si>
  <si>
    <t>fn_E34_6_11082015</t>
  </si>
  <si>
    <t>fn_E35_7_11082015</t>
  </si>
  <si>
    <t>fn_E36_8_11082015</t>
  </si>
  <si>
    <t>fn_E37_9_11082015</t>
  </si>
  <si>
    <t>fn_E38_10_11082015</t>
  </si>
  <si>
    <t>fn_F30_11_11082015</t>
  </si>
  <si>
    <t>fn_F32_12_11082015</t>
  </si>
  <si>
    <t>fn_F34_13_11082015</t>
  </si>
  <si>
    <t>fn_F36_14_11082015</t>
  </si>
  <si>
    <t>fn_F38_15_11082015</t>
  </si>
  <si>
    <t>fn_G28_16_11082015</t>
  </si>
  <si>
    <t>fn_G29_17_11082015</t>
  </si>
  <si>
    <t>fn_G30_18_11082015</t>
  </si>
  <si>
    <t>fn_G31_19_11082015</t>
  </si>
  <si>
    <t>fn_G32_20_11082015</t>
  </si>
  <si>
    <t>fn_G33_21_11082015</t>
  </si>
  <si>
    <t>fn_G34_22_11082015</t>
  </si>
  <si>
    <t>fn_G35_23_11082015</t>
  </si>
  <si>
    <t>fn_G36_24_11082015</t>
  </si>
  <si>
    <t>fn_G37_25_11082015</t>
  </si>
  <si>
    <t>fn_G38_26_11082015</t>
  </si>
  <si>
    <t>fn_G39_27_11082015</t>
  </si>
  <si>
    <t>7ae49ac7-1669-477b-9cbc-7ba7d663276f:~:NotMandatory:~:True:~:False:~::~::~:False:~::~::~:False:~::~::~:</t>
  </si>
  <si>
    <t>42e0142c-78d9-4b8a-b730-f6425bb2645b:~:NotMandatory:~:True:~:False:~::~::~:False:~::~::~:False:~::~::~:</t>
  </si>
  <si>
    <t>dbb64bc7-ed41-48f7-b76c-b817cf1490b3:~:NotMandatory:~:True:~:False:~::~::~:False:~::~::~:False:~::~::~:</t>
  </si>
  <si>
    <t>in-rbi-rep.xsd#in-rbi-rep_Assets@http://www.xbrl.org/2003/role/totalLabel</t>
  </si>
  <si>
    <t>Total Assets</t>
  </si>
  <si>
    <t>in-rbi-rep.xsd#in-rbi-rep_ContingentLiabilities</t>
  </si>
  <si>
    <t>Contingent Liabilities - Schedule 12</t>
  </si>
  <si>
    <t>in-rbi-rep.xsd#in-rbi-rep_BillsForCollection</t>
  </si>
  <si>
    <t>Bills for Collection</t>
  </si>
  <si>
    <t>8e513f9a-b783-4834-9c70-1c19456d98f1:~:NotMandatory:~:True:~:False:~::~::~:False:~::~::~:False:~::~::~:</t>
  </si>
  <si>
    <t>474381d0-97a3-4af9-a6eb-482c8a0c1964:~:NotMandatory:~:True:~:False:~::~::~:False:~::~::~:False:~::~::~:</t>
  </si>
  <si>
    <t>4d4fae47-e0bf-4c7f-8f4b-e91731687814:~:NotMandatory:~:True:~:False:~::~::~:False:~::~::~:False:~::~::~:</t>
  </si>
  <si>
    <t>c969ebdb-bed5-4a39-bb3a-00b69b847226:~:NotMandatory:~:True:~:False:~::~::~:False:~::~::~:False:~::~::~:</t>
  </si>
  <si>
    <t>bd5e3084-d832-4b1b-b894-a7fe8938958b:~:NotMandatory:~:True:~:False:~::~::~:False:~::~::~:False:~::~::~:</t>
  </si>
  <si>
    <t>2b2c9897-0528-4f5a-8ce2-8772ff525095:~:NotMandatory:~:True:~:False:~::~::~:False:~::~::~:False:~::~::~:</t>
  </si>
  <si>
    <t>1322b788-130d-4503-800c-356e5f19fe8d:~:NotMandatory:~:True:~:False:~::~::~:False:~::~::~:False:~::~::~:</t>
  </si>
  <si>
    <t>49ca3506-ea15-4af4-91e5-7f3b49e26942:~:NotMandatory:~:True:~:False:~::~::~:False:~::~::~:False:~::~::~:</t>
  </si>
  <si>
    <t>in-rbi-rep.xsd#in-rbi-rep_ReservesSurplusAxis::in-rbi-rep.xsd#in-rbi-rep_SpecialReserveMember</t>
  </si>
  <si>
    <t>in-rbi-rep.xsd#in-rbi-rep_ReservesSurplusAxis::in-rbi-rep.xsd#in-rbi-rep_CapitalReserveMember</t>
  </si>
  <si>
    <t>E. Capital Reserve (a + b - c)</t>
  </si>
  <si>
    <t>in-rbi-rep.xsd#in-rbi-rep_ReservesSurplusAxis::in-rbi-rep.xsd#in-rbi-rep_RevaluationReserveMember</t>
  </si>
  <si>
    <t>in-rbi-rep.xsd#in-rbi-rep_ReservesSurplusAxis::in-rbi-rep.xsd#in-rbi-rep_RevenueAndOtherReservesMember</t>
  </si>
  <si>
    <t>Communaute Financiere Africaine BCEAO, Francs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</si>
  <si>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</si>
  <si>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</si>
  <si>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</si>
  <si>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</si>
  <si>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</si>
  <si>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</si>
  <si>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</si>
  <si>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</si>
  <si>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</si>
  <si>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</si>
  <si>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</si>
  <si>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</si>
  <si>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</si>
  <si>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</si>
  <si>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</si>
  <si>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</si>
  <si>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</si>
  <si>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</si>
  <si>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</si>
  <si>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</si>
  <si>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</si>
  <si>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</si>
  <si>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</si>
  <si>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</si>
  <si>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</si>
  <si>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Average Core Deposits</t>
  </si>
  <si>
    <t>Purchased Funds at end March</t>
  </si>
  <si>
    <t>Core Deposits at end March</t>
  </si>
  <si>
    <t>Average yield on Funds (%)</t>
  </si>
  <si>
    <t>Average yield on Advances (%)</t>
  </si>
  <si>
    <t>Average yield on Investments (%)</t>
  </si>
  <si>
    <t>Average yield on Other Funds (%)</t>
  </si>
  <si>
    <t>Total Return on Investments (%)</t>
  </si>
  <si>
    <t>Average Cost of Funds (%)</t>
  </si>
  <si>
    <t>in-rbi-rep.xsd#in-rbi-rep_PartPaymentRecievedAndKeptInSuspenseAccountOrOtherSimilarAccount</t>
  </si>
  <si>
    <t>in-rbi-rep.xsd#in-rbi-rep_OtherNettingItems</t>
  </si>
  <si>
    <t>in-rbi-rep.xsd#in-rbi-rep_NetNPAs</t>
  </si>
  <si>
    <t>in-rbi-rep.xsd#in-rbi-rep_NettingItemforNPAs</t>
  </si>
  <si>
    <t>in-rbi-rep.xsd#in-rbi-rep_AmountOfTechnicalWriteoff</t>
  </si>
  <si>
    <t>in-rbi-rep.xsd#in-rbi-rep_ProvisionsOnTechnicalWriteoff</t>
  </si>
  <si>
    <t>in-rbi-rep.xsd#in-rbi-rep_PerformingNPAsCarryingGovernmentGuarantees</t>
  </si>
  <si>
    <t>Start Date</t>
  </si>
  <si>
    <t>End Date</t>
  </si>
  <si>
    <t>USD</t>
  </si>
  <si>
    <t>United States of America, Dollars</t>
  </si>
  <si>
    <t>Actuals</t>
  </si>
  <si>
    <t>Thousands</t>
  </si>
  <si>
    <t>in-rbi-rep.xsd#in-rbi-rep_Advances</t>
  </si>
  <si>
    <t>Schedule 9 - Advances</t>
  </si>
  <si>
    <t>in-rbi-rep.xsd#in-rbi-rep_AggregateOfBillsPurchasedDiscountedCashCreditsOverdraftsLoansRepayableOnDemandTermLoans</t>
  </si>
  <si>
    <t>A. (I + II + III)</t>
  </si>
  <si>
    <t>I.Bills purchased and discounted</t>
  </si>
  <si>
    <t>in-rbi-rep.xsd#in-rbi-rep_CashCreditsOverdraftsLoansRepayableOnDemand</t>
  </si>
  <si>
    <t>II.Cash Credits, Overdrafts and Loans repayable on demand</t>
  </si>
  <si>
    <t>Number of shares for calls unpaid</t>
  </si>
  <si>
    <t>Number of shares forfeited</t>
  </si>
  <si>
    <t>fn_E135_47_12082015</t>
  </si>
  <si>
    <t>fn_E157_48_12082015</t>
  </si>
  <si>
    <t>fn_E169_49_12082015</t>
  </si>
  <si>
    <t>fn_G169_50_12082015</t>
  </si>
  <si>
    <t>fn_G135_51_12082015</t>
  </si>
  <si>
    <t>fn_G125_52_12082015</t>
  </si>
  <si>
    <t>fn_G113_53_12082015</t>
  </si>
  <si>
    <t>fn_G101_54_12082015</t>
  </si>
  <si>
    <t>fn_G89_55_12082015</t>
  </si>
  <si>
    <t>in-rbi-rep.xsd#in-rbi-rep_SacrificeOnDiminutionWhoseAccountRestructuredTillEndOfYear</t>
  </si>
  <si>
    <t>Sacrifice on diminution whose account restructured till end of year</t>
  </si>
  <si>
    <t>in-rbi-rep.xsd#in-rbi-rep_SacrificeOnDiminutionWhoseAccountRestructuredTillEndOfYearThroughCDRMechanism</t>
  </si>
  <si>
    <t>Sacrifice on diminution whose account restructured till end of year through CDR mechanism</t>
  </si>
  <si>
    <t>in-rbi-rep.xsd#in-rbi-rep_AmountOfEquity</t>
  </si>
  <si>
    <t>in-rbi-rep.xsd#in-rbi-rep_AmountOutstandingWhoseAccountRestructuredTillEndOfYear</t>
  </si>
  <si>
    <t>Amount outstanding whose account restructured till end of year</t>
  </si>
  <si>
    <t>fn_F12_34_10122012</t>
  </si>
  <si>
    <t>fn_F15_35_10122012</t>
  </si>
  <si>
    <t>fn_F18_36_10122012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</si>
  <si>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</si>
  <si>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</si>
  <si>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</si>
  <si>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</si>
  <si>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</si>
  <si>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</si>
  <si>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</si>
  <si>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</si>
  <si>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</si>
  <si>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</si>
  <si>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</si>
  <si>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in-rbi-rep.xsd#in-rbi-rep_GovernmentGuaranteedAccountsClassifiedAsNPA</t>
  </si>
  <si>
    <t>in-rbi-rep.xsd#in-rbi-rep_NumberOfAccounts</t>
  </si>
  <si>
    <t>in-rbi-rep.xsd#in-rbi-rep_GrossAmountOutstanding</t>
  </si>
  <si>
    <t>in-rbi-rep.xsd#in-rbi-rep_AmountHeldInInterestSuspenseInRespectOfAccounts</t>
  </si>
  <si>
    <t>in-rbi-rep.xsd#in-rbi-rep_AmountOfProvisionsHeldInRespectOfAccounts</t>
  </si>
  <si>
    <t>Number of borrowers whose account restructured of which through CDR</t>
  </si>
  <si>
    <t>fn_H10_2_06122012</t>
  </si>
  <si>
    <t>in-rbi-rep.xsd#in-rbi-rep_NumberOfBorrowersWhoseAccountRestructuredOfWhichThroughSMEDebtRestructuring</t>
  </si>
  <si>
    <t>Number of borrowers whose account restructured of which through SME debt restructuring</t>
  </si>
  <si>
    <t>fn_I10_3_06122012</t>
  </si>
  <si>
    <t>in-rbi-rep.xsd#in-rbi-rep_NumberOfBorrowersWhoseAccountRestructuredTillEndOfYear</t>
  </si>
  <si>
    <t>Number of borrowers whose account restructured till end of year</t>
  </si>
  <si>
    <t>fn_J10_4_06122012</t>
  </si>
  <si>
    <t>in-rbi-rep.xsd#in-rbi-rep_NumberOfBorrowersWhoseAccountRestructuredTillEndOfYearThroughCDRMechanism</t>
  </si>
  <si>
    <t>in-rbi-rep.xsd#in-rbi-rep_DetailsOfSuitFiledAccountsAxis::in-rbi-rep.xsd#in-rbi-rep_AboveTwentyFiveLakhsUptoOneCroreMember</t>
  </si>
  <si>
    <t>in-rbi-rep.xsd#in-rbi-rep_DetailsOfSuitFiledAccountsAxis::in-rbi-rep.xsd#in-rbi-rep_AboveOneCroreUptoFiveCroresMember</t>
  </si>
  <si>
    <t>in-rbi-rep.xsd#in-rbi-rep_DetailsOfSuitFiledAccountsAxis::in-rbi-rep.xsd#in-rbi-rep_AboveFiveCroresUptoTenCroresMember</t>
  </si>
  <si>
    <t>in-rbi-rep.xsd#in-rbi-rep_DetailsOfSuitFiledAccountsAxis::in-rbi-rep.xsd#in-rbi-rep_AboveTenCroresUptoFiftyCroresMember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</si>
  <si>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</si>
  <si>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</si>
  <si>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</si>
  <si>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</si>
  <si>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</si>
  <si>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</si>
  <si>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</si>
  <si>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</si>
  <si>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</si>
  <si>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 xml:space="preserve">   Value To Be Selected From Drop Down</t>
  </si>
  <si>
    <t xml:space="preserve">   Value To Be Entered By User And Rows Can Be Added/Deleted</t>
  </si>
  <si>
    <t>in-rbi-rep.xsd#in-rbi-rep_FromDoubtfulToWriteOffsRecoveries</t>
  </si>
  <si>
    <t>From doubtful to write-offs/recoveries</t>
  </si>
  <si>
    <t>fn_J37_111_20052013</t>
  </si>
  <si>
    <t>fn_J40_112_20052013</t>
  </si>
  <si>
    <t>fn_F42_113_20052013</t>
  </si>
  <si>
    <t>fn_G42_114_20052013</t>
  </si>
  <si>
    <t>fn_I42_115_20052013</t>
  </si>
  <si>
    <t>fn_J42_116_20052013</t>
  </si>
  <si>
    <t xml:space="preserve">   Text Value Is To Be Expected</t>
  </si>
  <si>
    <t xml:space="preserve">   To Add Footnote, Right Click the Cell</t>
  </si>
  <si>
    <t>Sector-wise NPAs</t>
  </si>
  <si>
    <t>9346be8b-7cbd-4a9c-bbce-2689446f460e:~:lyt_A-1:~:NotMandatory:~:True:~::~:</t>
  </si>
  <si>
    <t>Total Paid up Capital</t>
  </si>
  <si>
    <t>in-rbi-rep.xsd#in-rbi-rep_NonEarningAssets</t>
  </si>
  <si>
    <t>in-rbi-rep.xsd#in-rbi-rep_AverageEarningAssets</t>
  </si>
  <si>
    <t>in-rbi-rep.xsd#in-rbi-rep_DateOfReport</t>
  </si>
  <si>
    <t xml:space="preserve">Date of Report </t>
  </si>
  <si>
    <t>fn_F21_37_10122012</t>
  </si>
  <si>
    <t>fn_G12_38_10122012</t>
  </si>
  <si>
    <t>fn_G15_39_10122012</t>
  </si>
  <si>
    <t>fn_G18_40_10122012</t>
  </si>
  <si>
    <t>fn_G21_41_10122012</t>
  </si>
  <si>
    <t>fn_H12_42_10122012</t>
  </si>
  <si>
    <t>fn_H15_43_10122012</t>
  </si>
  <si>
    <t>fn_H18_44_10122012</t>
  </si>
  <si>
    <t>fn_H21_45_10122012</t>
  </si>
  <si>
    <t xml:space="preserve">                    Interest Earned, Other Income, Interest Expanded and Operating Expenses</t>
  </si>
  <si>
    <t>RBI - DSB - RETURN XXI</t>
  </si>
  <si>
    <t>REPORT ON BALANCE SHEET ANALYSIS</t>
  </si>
  <si>
    <t>Navigation</t>
  </si>
  <si>
    <t>in-rbi-rep.xsd#in-rbi-rep_SizeOfNPAsAxis::in-rbi-rep.xsd#in-rbi-rep_AboveTenLakhUptoOneCroreMember</t>
  </si>
  <si>
    <t>in-rbi-rep.xsd#in-rbi-rep_SizeOfNPAsAxis::in-rbi-rep.xsd#in-rbi-rep_AboveOneCroreUptoFiveCroresMember</t>
  </si>
  <si>
    <t>in-rbi-rep.xsd#in-rbi-rep_BalanceInInterestSuspenseAccount</t>
  </si>
  <si>
    <t>Authorised Capital</t>
  </si>
  <si>
    <t>Issued Capital</t>
  </si>
  <si>
    <t>Subscribed Capital</t>
  </si>
  <si>
    <t>Called Up Capital</t>
  </si>
  <si>
    <t>Less: Calls Unpaid</t>
  </si>
  <si>
    <t>Add: Forfeited Shares</t>
  </si>
  <si>
    <t>109b7a73-5ef4-49cd-a5f4-da7f6b0e02ac:~:lyt_assets&amp;liab_1:~:NotMandatory:~:True:~::~:</t>
  </si>
  <si>
    <t>Capital and Liabilities</t>
  </si>
  <si>
    <t>in-rbi-rep.xsd#in-rbi-rep_PaidUpShareCapital</t>
  </si>
  <si>
    <t>Capital - Schedule 1</t>
  </si>
  <si>
    <t>Reserve and Surplus - Schedule 2</t>
  </si>
  <si>
    <t>Deposits - Schedule 3</t>
  </si>
  <si>
    <t>Borrowings - Schedule 4</t>
  </si>
  <si>
    <t>Other Liabilites and Provisions - Schedule 5</t>
  </si>
  <si>
    <t>in-rbi-rep.xsd#in-rbi-rep_CapitalAndLiabilities@http://www.xbrl.org/2003/role/totalLabel</t>
  </si>
  <si>
    <t>Organisational Profile (Numbers)</t>
  </si>
  <si>
    <t xml:space="preserve">        Net addition/reduction due to change in centre classification </t>
  </si>
  <si>
    <t>in-rbi-rep.xsd#in-rbi-rep_AmountOfPaidUpCapitalForIndianBanks</t>
  </si>
  <si>
    <t>Amount of paid up capital for Indian banks</t>
  </si>
  <si>
    <t>fn_F13_12_06122012</t>
  </si>
  <si>
    <t>fn_G13_13_06122012</t>
  </si>
  <si>
    <t>fn_H13_14_06122012</t>
  </si>
  <si>
    <t>fn_I13_15_06122012</t>
  </si>
  <si>
    <t>fn_J13_16_06122012</t>
  </si>
  <si>
    <t>fn_K13_17_06122012</t>
  </si>
  <si>
    <t>fn_G33_18_06122012</t>
  </si>
  <si>
    <t>A.2 Disputed Income Tax and Interest Tax Demands under Appeals, reference, etc.</t>
  </si>
  <si>
    <t>fn_K34_0_11012013</t>
  </si>
  <si>
    <t>BIFRAndPubIssue</t>
  </si>
  <si>
    <t>http://www.xbrl.org/2003/role/terseLabel</t>
  </si>
  <si>
    <t>% post issue shareholding of government or RBI</t>
  </si>
  <si>
    <t>in-rbi-rep.xsd#in-rbi-rep_NumberOfBorrowersFromStandardToSubstandard</t>
  </si>
  <si>
    <t>Number of borrowers from standard to substandard</t>
  </si>
  <si>
    <t>fn_H33_19_06122012</t>
  </si>
  <si>
    <t>in-rbi-rep.xsd#in-rbi-rep_NumberOfBorrowersFromStandardToDoubtful</t>
  </si>
  <si>
    <t>Number of borrowers from standard to doubtful</t>
  </si>
  <si>
    <t>fn_I33_20_06122012</t>
  </si>
  <si>
    <t>fn_F35_21_06122012</t>
  </si>
  <si>
    <t xml:space="preserve">      Provision for Non-performing Loans &amp; Advances</t>
  </si>
  <si>
    <t>in-rbi-rep.xsd#in-rbi-rep_RiskProvisionsForOtherImpairedAssets</t>
  </si>
  <si>
    <t xml:space="preserve">Return Name </t>
  </si>
  <si>
    <t>Return version</t>
  </si>
  <si>
    <t>BSA</t>
  </si>
  <si>
    <t>Jordan, Dinars</t>
  </si>
  <si>
    <t>KZT</t>
  </si>
  <si>
    <t>Kazakhstan, Tenge</t>
  </si>
  <si>
    <t>KES</t>
  </si>
  <si>
    <t>Kenya, Shillings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</si>
  <si>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</si>
  <si>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</si>
  <si>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</si>
  <si>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</si>
  <si>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</si>
  <si>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</si>
  <si>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</si>
  <si>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</si>
  <si>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</si>
  <si>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</si>
  <si>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</si>
  <si>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</si>
  <si>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</si>
  <si>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</si>
  <si>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</si>
  <si>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</si>
  <si>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</si>
  <si>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</si>
  <si>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</si>
  <si>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</si>
  <si>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</si>
  <si>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</si>
  <si>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</si>
  <si>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</si>
  <si>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</si>
  <si>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</si>
  <si>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</si>
  <si>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</si>
  <si>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 xml:space="preserve">(ii) Additions during the year </t>
  </si>
  <si>
    <t>(iii) Reductions during the year</t>
  </si>
  <si>
    <t xml:space="preserve">(v) Total provisions held </t>
  </si>
  <si>
    <t>51ec86d0-9696-4942-8611-08a62a36f3d7:~:lyt_details:~:NotMandatory:~:True:~::~:</t>
  </si>
  <si>
    <t>Schedule 13 - Interest Earned (I + II + III + IV)</t>
  </si>
  <si>
    <t>in-rbi-rep.xsd#in-rbi-rep_InterestOrDiscountOnLoansOrAdvanceOrBills</t>
  </si>
  <si>
    <t>d87d065b-5014-42ca-89bb-2b92a77dc5d9:~:lyt_incomedetails_1:~:NotMandatory:~:True:~::~:</t>
  </si>
  <si>
    <t>in-rbi-rep.xsd#in-rbi-rep_IncomeBreakUpAxis::in-rbi-rep.xsd#in-rbi-rep_GrossIncomeMember</t>
  </si>
  <si>
    <t>in-rbi-rep.xsd#in-rbi-rep_IncomeBreakUpAxis::in-rbi-rep.xsd#in-rbi-rep_NetIncomeMember</t>
  </si>
  <si>
    <t>Income break-up</t>
  </si>
  <si>
    <t>Amount in Rs Lakh</t>
  </si>
  <si>
    <t>Macedonia, Denars</t>
  </si>
  <si>
    <t>MGA</t>
  </si>
  <si>
    <t>Madagascar, Ariary</t>
  </si>
  <si>
    <t>in-rbi-rep.xsd#in-rbi-rep_NumberOfBranchesAxis::in-rbi-rep.xsd#in-rbi-rep_UrbanMember</t>
  </si>
  <si>
    <t>in-rbi-rep.xsd#in-rbi-rep_AveragePercentageCostOfFunds@http://www.xbrl.org/2003/role/terseLabel</t>
  </si>
  <si>
    <t>Classification of Advances by Risk</t>
  </si>
  <si>
    <t>Standard</t>
  </si>
  <si>
    <t>Gross at the beginning of the year</t>
  </si>
  <si>
    <t>Gross at the end of the year</t>
  </si>
  <si>
    <t>Net at the beginning of the year</t>
  </si>
  <si>
    <t>Net at the end of the year</t>
  </si>
  <si>
    <t>Sub-standard</t>
  </si>
  <si>
    <t>Doubtful</t>
  </si>
  <si>
    <t>Gross NPAs</t>
  </si>
  <si>
    <t>Total of Netting Items(a + b + c + d + e)</t>
  </si>
  <si>
    <t xml:space="preserve">Net NPAs </t>
  </si>
  <si>
    <t>Memorandum Item</t>
  </si>
  <si>
    <t xml:space="preserve">a) Balance in interest suspense account </t>
  </si>
  <si>
    <t>b) DICGC/ECGC claims received and held pending adjustments</t>
  </si>
  <si>
    <t>c) Part payment received and kept in suspense account</t>
  </si>
  <si>
    <t>X.Repairs and maintenance</t>
  </si>
  <si>
    <t>b) In other deposits accounts</t>
  </si>
  <si>
    <t>in-rbi-rep.xsd#in-rbi-rep_MoneyAtCallShortNoticeOutsideIndia</t>
  </si>
  <si>
    <t>c) Money at call and short notice</t>
  </si>
  <si>
    <t>in-rbi-rep.xsd#in-rbi-rep_OtherBalancesWithBanksAndMoneyAtCallAndShortNoticeOutsideIndia@http://www.xbrl.org/2003/role/terseLabel</t>
  </si>
  <si>
    <t>d) Others</t>
  </si>
  <si>
    <t>in-rbi-rep.xsd#in-rbi-rep_AmountOutstandingWhoseAccountRestructuredTillEndOfYearThroughSMEDebtRestructuring</t>
  </si>
  <si>
    <t>Amount outstanding whose account restructured till end of year through SME debt restructuring</t>
  </si>
  <si>
    <t>in-rbi-rep.xsd#in-rbi-rep_SacrificeOnDiminutionWhoseAccountRestructured</t>
  </si>
  <si>
    <t>Sacrifice on diminution whose account restructured</t>
  </si>
  <si>
    <t>in-rbi-rep.xsd#in-rbi-rep_SacrificeOnDiminutionWhoseAccountRestructuredOfWhichThroughCDR</t>
  </si>
  <si>
    <t>Sacrifice on diminution whose account restructured of which through CDR</t>
  </si>
  <si>
    <t>in-rbi-rep.xsd#in-rbi-rep_NumberOfBranchesClosedOrMergedDuringTheYear</t>
  </si>
  <si>
    <t>Fixed assets - Schedule 10</t>
  </si>
  <si>
    <t>Other assets - Schedule 11</t>
  </si>
  <si>
    <t xml:space="preserve">No. of Shares </t>
  </si>
  <si>
    <t>(i)</t>
  </si>
  <si>
    <t>(j)</t>
  </si>
  <si>
    <t>in-rbi-rep.xsd#in-rbi-rep_AggregateNumberOfOffices</t>
  </si>
  <si>
    <t>in-rbi-rep.xsd#in-rbi-rep_NumberOfBranchesAxis::in-rbi-rep.xsd#in-rbi-rep_MetroMember</t>
  </si>
  <si>
    <t>e1dbca32-a023-421d-b51b-a44bb8ce9a1c:~:NotMandatory:~:True:~:False:~::~::~:False:~::~::~:False:~::~::~:</t>
  </si>
  <si>
    <t>95b3a483-3a6e-4c96-a32f-14810a210f40:~:NotMandatory:~:True:~:False:~::~::~:False:~::~::~:False:~::~::~:</t>
  </si>
  <si>
    <t>eeb3e681-dddf-4829-ae50-78e4714af371:~:NotMandatory:~:True:~:False:~::~::~:False:~::~::~:False:~::~::~:</t>
  </si>
  <si>
    <t>294e600b-1660-40ba-a6df-356b84ff0824:~:NotMandatory:~:True:~:False:~::~::~:False:~::~::~:False:~::~::~:</t>
  </si>
  <si>
    <t>fn_E39_28_11082015</t>
  </si>
  <si>
    <t>in-rbi-rep.xsd#in-rbi-rep_NumberOfSharesForCallsUnpaidForIndianBanks</t>
  </si>
  <si>
    <t>fn_E30_5_06122012</t>
  </si>
  <si>
    <t>in-rbi-rep.xsd#in-rbi-rep_NumberOfSharesForfeitedForIndianBanks</t>
  </si>
  <si>
    <t>fn_F26_7_06122012</t>
  </si>
  <si>
    <t>in-rbi-rep.xsd#in-rbi-rep_AmountOfEachShareOfIssuedCapitalForIndianBanks</t>
  </si>
  <si>
    <t>in-rbi-rep.xsd#in-rbi-rep_CreditEquivalentsAmountOfOffBalanceSheetExposures</t>
  </si>
  <si>
    <t>Credit Equivalent of OBS Exposures (as per Basel-II)</t>
  </si>
  <si>
    <t>in-rbi-rep.xsd#in-rbi-rep_ContingentCreditExposures</t>
  </si>
  <si>
    <t xml:space="preserve">           Contingent Credits</t>
  </si>
  <si>
    <t xml:space="preserve">           Derivatives</t>
  </si>
  <si>
    <t>73412045-bf28-4c7d-91e3-8626dfe79c83:~:lyt_page-1_1:~:NotMandatory:~:True:~::~:</t>
  </si>
  <si>
    <t>( Private &amp; Confidential )</t>
  </si>
  <si>
    <t>RESERVE BANK OF INDIA</t>
  </si>
  <si>
    <t>in-rbi-rep.xsd#in-rbi-rep_PrudentialProvisionsAgainstStandardAssets</t>
  </si>
  <si>
    <t>in-rbi-rep.xsd#in-rbi-rep_DividendAndDividendTaxPayable</t>
  </si>
  <si>
    <t>fd65382c-a70c-45cc-9d7d-6c1e08502fca:~:lyt_sch2_1:~:NotMandatory:~:True:~::~:</t>
  </si>
  <si>
    <t>in-rbi-rep.xsd#in-rbi-rep_ReservesSurplus</t>
  </si>
  <si>
    <t>in-rbi-rep.xsd#in-rbi-rep_Reserves@http://www.xbrl.org/2003/role/periodEndLabel</t>
  </si>
  <si>
    <t>(c) Profit/ Loss on Revaluation of Investments</t>
  </si>
  <si>
    <t>in-rbi-rep.xsd#in-rbi-rep_InterestOnBalancesWithBanksOrMoneyMarket</t>
  </si>
  <si>
    <t>3. Interest on balances with Banks/ Money Market</t>
  </si>
  <si>
    <t>in-rbi-rep.xsd#in-rbi-rep_OtherInterestEarned</t>
  </si>
  <si>
    <t>4. Interest Others</t>
  </si>
  <si>
    <t>in-rbi-rep.xsd#in-rbi-rep_OffBalanceSheetIncome</t>
  </si>
  <si>
    <t>in-rbi-rep.xsd#in-rbi-rep_LetterOfCredit@http://www.xbrl.org/2003/role/terseLabel</t>
  </si>
  <si>
    <t>(a) LC*</t>
  </si>
  <si>
    <t>in-rbi-rep.xsd#in-rbi-rep_BankGuarantees@http://www.xbrl.org/2003/role/terseLabel</t>
  </si>
  <si>
    <t>(b) BG*</t>
  </si>
  <si>
    <t>in-rbi-rep.xsd#in-rbi-rep_Derivatives</t>
  </si>
  <si>
    <t>(c ) Derivatives</t>
  </si>
  <si>
    <t>in-rbi-rep.xsd#in-rbi-rep_SacrificeOnDiminutionWhoseAccountRestructuredOfWhichThroughDebtRestructuring</t>
  </si>
  <si>
    <t>Sacrifice on diminution whose account restructured of which through debt restructuring</t>
  </si>
  <si>
    <t>in-rbi-rep.xsd#in-rbi-rep_SizeOfNPAsAxis::in-rbi-rep.xsd#in-rbi-rep_UptoTwentyFiveThousandMember</t>
  </si>
  <si>
    <t>in-rbi-rep.xsd#in-rbi-rep_AuthorisedSignatoryLandlineNumber</t>
  </si>
  <si>
    <t>Sch13,14,15And16</t>
  </si>
  <si>
    <t>Schedule 5 - Other Liabilities and Provisions (I + II + III + IV)</t>
  </si>
  <si>
    <t>VII.Others</t>
  </si>
  <si>
    <t>Schedule 11 - Other Assets (I + II + III + IV + V + VI +VII)</t>
  </si>
  <si>
    <t>II. Expenditure (a + b + c )</t>
  </si>
  <si>
    <t>No. of Basic Savings Bank Deposit Account opened during the year (B)</t>
  </si>
  <si>
    <t>No. of Basic Savings Bank Deposit Account as at end of the year (C)</t>
  </si>
  <si>
    <t xml:space="preserve">No. of Basic Savings Bank Deposit Account not operated at all (accounts opened through branch channels) </t>
  </si>
  <si>
    <t>No. of Basic Savings Bank Deposit Account where overdraft facility has been granted</t>
  </si>
  <si>
    <t>in-rbi-rep.xsd#in-rbi-rep_Reserves@http://www.xbrl.org/2003/role/periodStartLabel</t>
  </si>
  <si>
    <t>a)Opening Balance</t>
  </si>
  <si>
    <t>in-rbi-rep.xsd#in-rbi-rep_AdditionsToReserve</t>
  </si>
  <si>
    <t>b)Additions during the year</t>
  </si>
  <si>
    <t>in-rbi-rep.xsd#in-rbi-rep_DeductionsFromReserve</t>
  </si>
  <si>
    <t>c)Deductions during the year</t>
  </si>
  <si>
    <t>in-rbi-rep.xsd#in-rbi-rep_SizeOfNPAsAxis::in-rbi-rep.xsd#in-rbi-rep_AboveTwentyFiveThousandUptoOneLakhMember</t>
  </si>
  <si>
    <t>in-rbi-rep.xsd#in-rbi-rep_SizeOfNPAsAxis::in-rbi-rep.xsd#in-rbi-rep_AboveOneLakhUptoFiveLakhsMember</t>
  </si>
  <si>
    <t>in-rbi-rep.xsd#in-rbi-rep_GeneralRemarks</t>
  </si>
  <si>
    <t>General Remarks</t>
  </si>
  <si>
    <t>I.Investment Reserve Account(a + b - c)</t>
  </si>
  <si>
    <t>( c )</t>
  </si>
  <si>
    <t>in-rbi-rep.xsd#in-rbi-rep_SizeOfNPAsAxis::in-rbi-rep.xsd#in-rbi-rep_AboveFiftyCroresUptoHundredCroresMember</t>
  </si>
  <si>
    <t>in-rbi-rep.xsd#in-rbi-rep_SizeOfNPAsAxis::in-rbi-rep.xsd#in-rbi-rep_AboveHundredCroresMember</t>
  </si>
  <si>
    <t>42125724-4d69-496a-ac49-223b89e2c02a:~:lyt_Sector-wiseNPAs_1:~:NotMandatory:~:True:~::~:</t>
  </si>
  <si>
    <t>in-rbi-rep.xsd#in-rbi-rep_SectoralAnalysisAxis::in-rbi-rep.xsd#in-rbi-rep_MicroSmallEnterpriseMember</t>
  </si>
  <si>
    <t>For Foreign Banks</t>
  </si>
  <si>
    <t>I. Equity Capital</t>
  </si>
  <si>
    <t>Schedule 1 - Capital (I + II)</t>
  </si>
  <si>
    <t>in-rbi-rep.xsd#in-rbi-rep_ExpensesOnPrintingAndStationery</t>
  </si>
  <si>
    <t>III.Printing and Stationery</t>
  </si>
  <si>
    <t>in-rbi-rep.xsd#in-rbi-rep_ExpensesOnAdvertisementAndPublicity</t>
  </si>
  <si>
    <t>Number of borrowers whose account restructured till end of year through CDR mechanism</t>
  </si>
  <si>
    <t>fn_K10_5_06122012</t>
  </si>
  <si>
    <t>in-rbi-rep.xsd#in-rbi-rep_NumberOfBorrowersWhoseAccountRestructuredTillEndOfYearThroughSMEDebtRestructuring</t>
  </si>
  <si>
    <t>Number of borrowers whose account restructured till end of year through SME debt restructuring</t>
  </si>
  <si>
    <t>fn_F10_6_06122012</t>
  </si>
  <si>
    <t>in-rbi-rep.xsd#in-rbi-rep_FixedAssetsAtCost@http://www.xbrl.org/2003/role/periodStartLabel</t>
  </si>
  <si>
    <t>a. At cost on 31st March of the preceding year</t>
  </si>
  <si>
    <t>in-rbi-rep.xsd#in-rbi-rep_AdditionsToFixedAssetsAtCost</t>
  </si>
  <si>
    <t>b. Additions during the year</t>
  </si>
  <si>
    <t>in-rbi-rep.xsd#in-rbi-rep_DeductionsToFixedAssetsAtCost</t>
  </si>
  <si>
    <t>c. Deductions during the year</t>
  </si>
  <si>
    <t>in-rbi-rep.xsd#in-rbi-rep_DepreciationOnFixedAssetsAtCost</t>
  </si>
  <si>
    <t>d. Depreciation to date</t>
  </si>
  <si>
    <t>in-rbi-rep.xsd#in-rbi-rep_WorkInProgress</t>
  </si>
  <si>
    <t>II. Work in Progress</t>
  </si>
  <si>
    <t>in-rbi-rep.xsd#in-rbi-rep_BalancesWithBanksAndMoneyAtCallAndShortNoticeInIndia</t>
  </si>
  <si>
    <t>I. In India (i + ii + iii)</t>
  </si>
  <si>
    <t>in-rbi-rep.xsd#in-rbi-rep_BalancesWithBanksInIndia</t>
  </si>
  <si>
    <t>(i) Balances with banks (a + b)</t>
  </si>
  <si>
    <t>in-rbi-rep.xsd#in-rbi-rep_BalancesWithBanksInCurrentAccountsInIndia</t>
  </si>
  <si>
    <t>a)in current accounts</t>
  </si>
  <si>
    <t>b)in other deposit accounts</t>
  </si>
  <si>
    <t>in-rbi-rep.xsd#in-rbi-rep_MoneyAtCallShortNoticeInIndia</t>
  </si>
  <si>
    <t>(ii) Money at call and short notice (a + b)</t>
  </si>
  <si>
    <t>in-rbi-rep.xsd#in-rbi-rep_MoneyAtCallShortNoticeInIndiaWithBanks</t>
  </si>
  <si>
    <t>a)With banks</t>
  </si>
  <si>
    <t>in-rbi-rep.xsd#in-rbi-rep_MoneyAtCallShortNoticeInIndiaOtherInstitutions</t>
  </si>
  <si>
    <t>b)With other institutions</t>
  </si>
  <si>
    <t>in-rbi-rep.xsd#in-rbi-rep_OtherPlacements</t>
  </si>
  <si>
    <t>in-rbi-rep.xsd#in-rbi-rep_DividendIncome</t>
  </si>
  <si>
    <t>f) Income earned by the way of dividends etc</t>
  </si>
  <si>
    <t>in-rbi-rep.xsd#in-rbi-rep_IncomeFromOffBalanceSheetOperationsExcludingFeeIncome</t>
  </si>
  <si>
    <t>g) Income from Off-balance Sheet Operations (Excluding Fee Income)</t>
  </si>
  <si>
    <t xml:space="preserve">h)  Income from Parabanking Activities </t>
  </si>
  <si>
    <t xml:space="preserve">(i) Opening balance </t>
  </si>
  <si>
    <t>in-rbi-rep.xsd#in-rbi-rep_NewAccretionToNPAsDuringYear</t>
  </si>
  <si>
    <t>XI.Insurance</t>
  </si>
  <si>
    <t>in-rbi-rep.xsd#in-rbi-rep_ExpensesOnOutsourcedServices</t>
  </si>
  <si>
    <t>in-rbi-rep.xsd#in-rbi-rep_AllOtherOperatingExpenses</t>
  </si>
  <si>
    <t>730783ed-0731-4ad3-b291-7ec199a77a07:~:lyt_P&amp;L_1:~:NotMandatory:~:True:~::~:</t>
  </si>
  <si>
    <t>in-rbi-rep.xsd#in-rbi-rep_Income</t>
  </si>
  <si>
    <t>I. Income (a + b)</t>
  </si>
  <si>
    <t>a.Interest earned - Schedule 13</t>
  </si>
  <si>
    <t>b.Other income - Schedule 14</t>
  </si>
  <si>
    <t>in-rbi-rep.xsd#in-rbi-rep_Expenditure</t>
  </si>
  <si>
    <t>a.Interest Expended - Schedule 15</t>
  </si>
  <si>
    <t>b.Operating Expenses - Schedule 16</t>
  </si>
  <si>
    <t>in-rbi-rep.xsd#in-rbi-rep_ProvisionsAndContingencies</t>
  </si>
  <si>
    <t>c.Provisions and Contingencies</t>
  </si>
  <si>
    <t>in-rbi-rep.xsd#in-rbi-rep_RiskProvisionsForStandardAdvances</t>
  </si>
  <si>
    <t xml:space="preserve">      Provision for Standard Advances</t>
  </si>
  <si>
    <t>in-rbi-rep.xsd#in-rbi-rep_RiskProvisionsForRestructuredStandardAdvances</t>
  </si>
  <si>
    <t xml:space="preserve">      Provision for Restructured Standard Advances</t>
  </si>
  <si>
    <t>in-rbi-rep.xsd#in-rbi-rep_RiskProvisionsForNonPerformingLoansAndAdvances</t>
  </si>
  <si>
    <t>fn_I38_92_10122012</t>
  </si>
  <si>
    <t>#LAYOUTECSR#</t>
  </si>
  <si>
    <t>#LAYOUTSCER#</t>
  </si>
  <si>
    <t>#LAYOUTECER#</t>
  </si>
  <si>
    <t>Reporting Type</t>
  </si>
  <si>
    <t>39cd579d-a873-470c-b6a4-d701a9ecac0f:~:lyt_Restructuring:~:NotMandatory:~:True:~::~:</t>
  </si>
  <si>
    <t>#CustPlc#</t>
  </si>
  <si>
    <t>(Amounts in Lakh)</t>
  </si>
  <si>
    <t>in-rbi-rep.xsd#in-rbi-rep_ReservesSurplusAxis::in-rbi-rep.xsd#in-rbi-rep_OtherRevenueReservesMember</t>
  </si>
  <si>
    <t>II. Other Revenue Reserves (a + b - c)</t>
  </si>
  <si>
    <t>in-rbi-rep.xsd#in-rbi-rep_ReservesSurplusAxis::in-rbi-rep.xsd#in-rbi-rep_OtherReservesMember</t>
  </si>
  <si>
    <t>III. Other Reserves (a + b - c)</t>
  </si>
  <si>
    <t>in-rbi-rep.xsd#in-rbi-rep_ProfitLossAccount</t>
  </si>
  <si>
    <t xml:space="preserve">              of which Amount of Technical/Prudential Write-offs/Bal. in AUC A/Cs</t>
  </si>
  <si>
    <t>in-rbi-rep.xsd#in-rbi-rep_CapitalForForeignBanks</t>
  </si>
  <si>
    <t>a) Head Office Capital</t>
  </si>
  <si>
    <t>in-rbi-rep.xsd#in-rbi-rep_DepositWithReserveBankOfIndiaForForeignBanks@http://www.xbrl.org/2003/role/terseLabel</t>
  </si>
  <si>
    <t>in-rbi-rep.xsd#in-rbi-rep_AnyOtherInstrumentsQualifyingAsCapitalForForeignBanks</t>
  </si>
  <si>
    <t>Amount of Each Share</t>
  </si>
  <si>
    <t>in-rbi-rep.xsd#in-rbi-rep_ExcessProvisionsOnInvestmentsWrittenBack</t>
  </si>
  <si>
    <t>in-rbi-rep.xsd#in-rbi-rep_IncomeOnRecapitalisationBonds</t>
  </si>
  <si>
    <t>in-rbi-rep.xsd#in-rbi-rep_ExcessProfitOnAccountOfSignificantChangesOrDeviationsInAccountingPolicies</t>
  </si>
  <si>
    <t>in-rbi-rep.xsd#in-rbi-rep_LoansAndAdvancesGross@http://www.xbrl.org/2003/role/periodStartLabel</t>
  </si>
  <si>
    <t>in-rbi-rep.xsd#in-rbi-rep_SizeOfNPAsAxis::in-rbi-rep.xsd#in-rbi-rep_AboveFiveCroresUptoTenCroresMember</t>
  </si>
  <si>
    <t>in-rbi-rep.xsd#in-rbi-rep_SizeOfNPAsAxis::in-rbi-rep.xsd#in-rbi-rep_AboveTenCroresUptoFiftyCroresMember</t>
  </si>
  <si>
    <t>in-rbi-rep.xsd#in-rbi-rep_SectoralAnalysisAxis::in-rbi-rep.xsd#in-rbi-rep_TradeAndOtherIndustryMember</t>
  </si>
  <si>
    <t>JEP</t>
  </si>
  <si>
    <t>Jersey, Pounds</t>
  </si>
  <si>
    <t>JOD</t>
  </si>
  <si>
    <t>Balance Sheet Analysis</t>
  </si>
  <si>
    <t>in-rbi-rep.xsd#in-rbi-rep_TransferToGovernmentOrProposedDividend</t>
  </si>
  <si>
    <t>in-rbi-rep.xsd#in-rbi-rep_OtherBorrowings</t>
  </si>
  <si>
    <t>in-rbi-rep.xsd#in-rbi-rep_BorrowingsOutsideIndia</t>
  </si>
  <si>
    <t>II. Borrowings Outside India</t>
  </si>
  <si>
    <t>in-rbi-rep.xsd#in-rbi-rep_SecuredBorrowings</t>
  </si>
  <si>
    <t>in-rbi-rep.xsd#in-rbi-rep_OtherLiabilitiesProvisions</t>
  </si>
  <si>
    <t>in-rbi-rep.xsd#in-rbi-rep_BillsPayable</t>
  </si>
  <si>
    <t>I.Bills Payable</t>
  </si>
  <si>
    <t>in-rbi-rep.xsd#in-rbi-rep_InterOfficeAdjustmentsLiabilities</t>
  </si>
  <si>
    <t>II.Inter - Office Adjustments (net)</t>
  </si>
  <si>
    <t>in-rbi-rep.xsd#in-rbi-rep_InterestAccruedPayableProvision</t>
  </si>
  <si>
    <t>III.Interest Accrued</t>
  </si>
  <si>
    <t>in-rbi-rep.xsd#in-rbi-rep_LoansAndAdvancesGross@http://www.xbrl.org/2003/role/periodEndLabel</t>
  </si>
  <si>
    <t xml:space="preserve">Total netting items </t>
  </si>
  <si>
    <t>in-rbi-rep.xsd#in-rbi-rep_ClassificationOfAdvancesByRiskAxis::in-rbi-rep.xsd#in-rbi-rep_StandardMember</t>
  </si>
  <si>
    <t>in-rbi-rep.xsd#in-rbi-rep_ClassificationOfAdvancesByRiskAxis::in-rbi-rep.xsd#in-rbi-rep_SubStandardMember</t>
  </si>
  <si>
    <t>b.Additions during the year</t>
  </si>
  <si>
    <t>c.Deductions during the year</t>
  </si>
  <si>
    <t>d.Depreciation to date</t>
  </si>
  <si>
    <t>in-rbi-rep.xsd#in-rbi-rep_OtherAssets</t>
  </si>
  <si>
    <t>in-rbi-rep.xsd#in-rbi-rep_InterOfficeAdjustmentsAssets</t>
  </si>
  <si>
    <t>I.Inter-Office Adjustments (net)</t>
  </si>
  <si>
    <t>in-rbi-rep.xsd#in-rbi-rep_InterestAccrued</t>
  </si>
  <si>
    <t>II.Interest Accrued</t>
  </si>
  <si>
    <t>in-rbi-rep.xsd#in-rbi-rep_AdvanceTaxPaidAndTDSNet</t>
  </si>
  <si>
    <t>III.Tax Paid in Advance / tax deducted at source</t>
  </si>
  <si>
    <t>in-rbi-rep.xsd#in-rbi-rep_DetailsOfSuitFiledAccountsAxis::in-rbi-rep.xsd#in-rbi-rep_CategoryOfSuitFiledAccountsMember</t>
  </si>
  <si>
    <t>NPR</t>
  </si>
  <si>
    <t>Nepal, Nepal Rupees</t>
  </si>
  <si>
    <t>ANG</t>
  </si>
  <si>
    <t xml:space="preserve">                     Cash &amp; Balances with RBI, Balances with Banks &amp; Money at Call &amp; Short Notice </t>
  </si>
  <si>
    <t>in-rbi-rep.xsd#in-rbi-rep_SectoralAnalysisAxis::in-rbi-rep.xsd#in-rbi-rep_PublicSectorMember</t>
  </si>
  <si>
    <t>in-rbi-rep.xsd#in-rbi-rep_SectoralAnalysisAxis::in-rbi-rep.xsd#in-rbi-rep_OtherThanPublicSectorMember</t>
  </si>
  <si>
    <t>in-rbi-rep.xsd#in-rbi-rep_SectoralAnalysisAxis::in-rbi-rep.xsd#in-rbi-rep_GrandTotalMember</t>
  </si>
  <si>
    <t>in-rbi-rep.xsd#in-rbi-rep_AmountInvolvedInGrossNPA</t>
  </si>
  <si>
    <t>in-rbi-rep.xsd#in-rbi-rep_ClaimsAgainstBankNotAcknowledged</t>
  </si>
  <si>
    <t>in-rbi-rep.xsd#in-rbi-rep_NumberOfBorrowersFromDoubtfulToStandard</t>
  </si>
  <si>
    <t>in-rbi-rep.xsd#in-rbi-rep_AverageBusiness</t>
  </si>
  <si>
    <t>in-rbi-rep.xsd#in-rbi-rep_NumberOfBorrowersFromSubstandardToStandard</t>
  </si>
  <si>
    <t>Number of borrowers from substandard to standard</t>
  </si>
  <si>
    <t>fn_H35_22_06122012</t>
  </si>
  <si>
    <t>in-rbi-rep.xsd#in-rbi-rep_NumberOfBorrowersFromSubstandardToDoubtful</t>
  </si>
  <si>
    <t>Number of borrowers from substandard to doubtful</t>
  </si>
  <si>
    <t>fn_I35_23_06122012</t>
  </si>
  <si>
    <t>Priority sector lending as a percentage to adjusted net bank credit for technical prudential write offs or amounts in AUC account outstanding in books of bank</t>
  </si>
  <si>
    <t>fn_R83_10_02112012</t>
  </si>
  <si>
    <t>in-rbi-rep.xsd#in-rbi-rep_NumberOfATMInstalled</t>
  </si>
  <si>
    <t>in-rbi-rep.xsd#in-rbi-rep_BusinessPercentageUnderComputerization</t>
  </si>
  <si>
    <t>in-rbi-rep.xsd#in-rbi-rep_WhetherCoreBankingSolutionIsImplemented</t>
  </si>
  <si>
    <t>in-rbi-rep.xsd#in-rbi-rep_DetailsOnCoreBankingSolutionExplanatory</t>
  </si>
  <si>
    <t>in-rbi-rep.xsd#in-rbi-rep_WhetherCoreBankingSolutionUnderImplemetation</t>
  </si>
  <si>
    <t>in-rbi-rep.xsd#in-rbi-rep_NumberOfBranchesCoveredUnderCoreBankingSolution</t>
  </si>
  <si>
    <t>in-rbi-rep.xsd#in-rbi-rep_BusinessPercentageCoveredUnderCoreBankingSolution</t>
  </si>
  <si>
    <t>in-rbi-rep.xsd#in-rbi-rep_WhetherInformationSystemSecuritypoliciesAreInPlace</t>
  </si>
  <si>
    <t>in-rbi-rep.xsd#in-rbi-rep_ReservesSurplusAxis::in-rbi-rep.xsd#in-rbi-rep_SharePremiumMember</t>
  </si>
  <si>
    <t>Date of Issue dd/mm/yyyy</t>
  </si>
  <si>
    <t>(a)</t>
  </si>
  <si>
    <t>Total size of Equity (Excluding Premium)</t>
  </si>
  <si>
    <t>Equity
Capital
after issue</t>
  </si>
  <si>
    <t>(b)</t>
  </si>
  <si>
    <t>(d)</t>
  </si>
  <si>
    <t>(e = c+d)</t>
  </si>
  <si>
    <t>(f = b + e)</t>
  </si>
  <si>
    <t>% Post issue share holding of Govt/RBI</t>
  </si>
  <si>
    <t>Post issue
share holding of others</t>
  </si>
  <si>
    <t>(g)</t>
  </si>
  <si>
    <t>(h)</t>
  </si>
  <si>
    <t>b) Any Other Instruments Qualifying as Capital</t>
  </si>
  <si>
    <t>c) Deposit kept with RBI u/s 11 (2) of the B.R. Act , 1949</t>
  </si>
  <si>
    <t>in-rbi-rep.xsd#in-rbi-rep_InterestOnBalancesWithReserveBankOfIndiaAndOtherInterBankFunds@http://www.xbrl.org/2003/role/terseLabel</t>
  </si>
  <si>
    <t>I. Interest on balances with RBI and other inter bank funds</t>
  </si>
  <si>
    <t>in-rbi-rep.xsd#in-rbi-rep_AmountOfCalledUpCapital</t>
  </si>
  <si>
    <t>Amount of called up capital</t>
  </si>
  <si>
    <t>fn_G27_14_06122012</t>
  </si>
  <si>
    <t>fn_G26_13_06122012</t>
  </si>
  <si>
    <t>From doubtful to standard</t>
  </si>
  <si>
    <t>fn_G38_91_10122012</t>
  </si>
  <si>
    <t>Amount of Technical/Prudential Write-offs/Bal. in AUC A/Cs till end March</t>
  </si>
  <si>
    <t>Provisions on Technical/Prudential Write-offs/Bal. in AUC A/Cs till end March</t>
  </si>
  <si>
    <t xml:space="preserve">   IV.2 Proposed Dividend (incl. Tax on Dividend)</t>
  </si>
  <si>
    <t xml:space="preserve">   IV.3 Deferred Tax Liabilities (net)</t>
  </si>
  <si>
    <t xml:space="preserve">   IV.4 All Others</t>
  </si>
  <si>
    <t>I. Borrowings in India (a + b + c)</t>
  </si>
  <si>
    <t>in-rbi-rep.xsd#in-rbi-rep_InnovativePerpetualDebtInstruments</t>
  </si>
  <si>
    <t>in-rbi-rep.xsd#in-rbi-rep_OtherLiabilitiesAndProvisions</t>
  </si>
  <si>
    <t>in-rbi-rep.xsd#in-rbi-rep_DeferredTaxLiabilities</t>
  </si>
  <si>
    <t>in-rbi-rep.xsd#in-rbi-rep_OtherLiabilitiesIncludingProvisions</t>
  </si>
  <si>
    <t>B. Net Investments in India</t>
  </si>
  <si>
    <t>B.1 Government Securities</t>
  </si>
  <si>
    <t>B.2 Other Approved Securities</t>
  </si>
  <si>
    <t>B.3 Shares</t>
  </si>
  <si>
    <t>B.4 Debentures and Bonds</t>
  </si>
  <si>
    <t>B.5 Subsidiaries and / or Joint ventures</t>
  </si>
  <si>
    <t>B.6 Others</t>
  </si>
  <si>
    <t>C. Gross investments outside India</t>
  </si>
  <si>
    <t>D. Net Investments outside India</t>
  </si>
  <si>
    <t>D.1 Govt. Securities (including local authorities)</t>
  </si>
  <si>
    <t>D.2 Subsidiaries and / or joint ventures abroad</t>
  </si>
  <si>
    <t>D.3 Other investments</t>
  </si>
  <si>
    <t>II. Interest/Discount on Loans/Advance/Bills</t>
  </si>
  <si>
    <t xml:space="preserve">IVIncome from Other Interest Earning Assets </t>
  </si>
  <si>
    <t xml:space="preserve">i) Income from Penal Charges levied </t>
  </si>
  <si>
    <t>k) Other Miscellaneous Income</t>
  </si>
  <si>
    <t xml:space="preserve">j) Recoveries from Written Off Accounts </t>
  </si>
  <si>
    <t>Schedule 15 - Interest Expended (a + b + c )</t>
  </si>
  <si>
    <t>a) Interest Paid on deposits</t>
  </si>
  <si>
    <t>Schedule 16 - Operating Expenses (I + II + III + IV + V + VI + VII + VIII + IX + X + XI + XII + XIII )</t>
  </si>
  <si>
    <t xml:space="preserve">XII. Expenses on Outsourced Services / Agencies </t>
  </si>
  <si>
    <t>XIII.Other Expenditure</t>
  </si>
  <si>
    <t>in-rbi-rep.xsd#in-rbi-rep_InterestPaidOnAllOthers</t>
  </si>
  <si>
    <t>Schedule 14 - Other Income (a to k)</t>
  </si>
  <si>
    <t>2. Investment Income (a to c)</t>
  </si>
  <si>
    <t>1. Income on Loan assets</t>
  </si>
  <si>
    <t>5. Off-balance sheet income (a to c)</t>
  </si>
  <si>
    <t>7. Other operating income (a to c)</t>
  </si>
  <si>
    <t>Gross Advances</t>
  </si>
  <si>
    <t>Total Size of Premium</t>
  </si>
  <si>
    <t>Post issue share holding of Govt/RBI</t>
  </si>
  <si>
    <t>in-rbi-rep.xsd#in-rbi-rep_FloatingProvisions@http://www.xbrl.org/2003/role/periodStartLabel</t>
  </si>
  <si>
    <t>86c55a79-34a1-4ba6-8b27-6052f6f6a9cd:~:lytsubscr2:~:NotMandatory:~:True:~::~:</t>
  </si>
  <si>
    <t>ac49c379-ec80-42e4-abc2-b81fef7a633e:~:ly_called_up:~:NotMandatory:~:True:~::~:</t>
  </si>
  <si>
    <t>e42d326a-618a-4771-bfd6-2e24399d0b06:~:lyt_calledupdim:~:NotMandatory:~:True:~::~:</t>
  </si>
  <si>
    <t>40678627-7a95-4ff2-8504-b4c8fc9b3321:~:lyt_Callunpaid:~:NotMandatory:~:True:~::~:</t>
  </si>
  <si>
    <t>ff17dceb-4309-4090-b40b-b94c8b8cac77:~:lyt_callunpaiddim:~:NotMandatory:~:True:~::~:</t>
  </si>
  <si>
    <t>118b3a77-b279-447d-b6b0-19239864b99a:~:Lyt-forfeited:~:NotMandatory:~:True:~::~:</t>
  </si>
  <si>
    <t>5c89135e-82fc-4b1a-890c-b9845a04bec5:~:lyt_Forteifieddim:~:NotMandatory:~:True:~::~:</t>
  </si>
  <si>
    <t>085abc19-315f-49b9-a1ea-2daacd1bc276:~:lyt_Total:~:NotMandatory:~:True:~::~:</t>
  </si>
  <si>
    <t>fn_E58_29_12082015</t>
  </si>
  <si>
    <t>fn_E68_30_12082015</t>
  </si>
  <si>
    <t>fn_E78_31_12082015</t>
  </si>
  <si>
    <t>fn_E89_32_12082015</t>
  </si>
  <si>
    <t>fn_E101_33_12082015</t>
  </si>
  <si>
    <t>fn_E113_34_12082015</t>
  </si>
  <si>
    <t>fn_E125_35_12082015</t>
  </si>
  <si>
    <t>Amount of each share of subscribed capital</t>
  </si>
  <si>
    <t>Amount of each share of called up capital</t>
  </si>
  <si>
    <t>Amount of each share for calls unpaid</t>
  </si>
  <si>
    <t>Amount of each share forfeited</t>
  </si>
  <si>
    <t>Sch1 (2)</t>
  </si>
  <si>
    <t>Amount of each share of of issued capital</t>
  </si>
  <si>
    <t>fn_F68_36_12082015</t>
  </si>
  <si>
    <t>fn_F89_37_12082015</t>
  </si>
  <si>
    <t>fn_F113_38_12082015</t>
  </si>
  <si>
    <t>fn_F135_39_12082015</t>
  </si>
  <si>
    <t>fn_F157_40_12082015</t>
  </si>
  <si>
    <t>fn_G57_41_12082015</t>
  </si>
  <si>
    <t>fn_G58_42_12082015</t>
  </si>
  <si>
    <t>fn_G68_43_12082015</t>
  </si>
  <si>
    <t>fn_G78_44_12082015</t>
  </si>
  <si>
    <t>II.2 Capital held by Others</t>
  </si>
  <si>
    <t>a770e55f-03a1-449a-b1f9-5069497aad66:~:lyt_sch1_3:~:NotMandatory:~:True:~::~:</t>
  </si>
  <si>
    <t>in-rbi-rep.xsd#in-rbi-rep_HeadOfficeCapitalForForeignBanks</t>
  </si>
  <si>
    <t>Schedule 2 - Reserves and Surplus (A + B + C + D + E + F + G + H + I)</t>
  </si>
  <si>
    <t>A. Statutory Reserve (a + b - c)</t>
  </si>
  <si>
    <t>B. Share Premium (a + b - c)</t>
  </si>
  <si>
    <t>D. Special Reserve u/s 36(1) of Income Tax Act 1961 (a + b - c)</t>
  </si>
  <si>
    <t>F. Foreign Currency Translation Reserve</t>
  </si>
  <si>
    <t>G. Revaluation Reserve (a + b - c)</t>
  </si>
  <si>
    <t>H. Revenue and other Reserves (I + II + III)</t>
  </si>
  <si>
    <t>I. Balance in Profit and Loss Account</t>
  </si>
  <si>
    <t>c.1 Innovative Perpetual Debt Instruments (IPDI)</t>
  </si>
  <si>
    <t>c.2 Subordinated Debts and Bonds</t>
  </si>
  <si>
    <t>c.3 Others</t>
  </si>
  <si>
    <t>II.1 Capital Instruments (IPDI, Bonds, Debentures, etc.)</t>
  </si>
  <si>
    <t>II.2 Bonds and Notes</t>
  </si>
  <si>
    <t>II.3 All Other Borrowings</t>
  </si>
  <si>
    <t>40318e99-c403-43c9-9084-5c27bf198802:~:lyt_Movement:~:NotMandatory:~:True:~::~:</t>
  </si>
  <si>
    <t>Write-Offs/ Recoveries</t>
  </si>
  <si>
    <t>fn_G50_93_20052013</t>
  </si>
  <si>
    <t>fn_G51_94_20052013</t>
  </si>
  <si>
    <t>fn_H50_95_20052013</t>
  </si>
  <si>
    <t>fn_H51_96_20052013</t>
  </si>
  <si>
    <t>fn_I50_97_20052013</t>
  </si>
  <si>
    <t>fn_I51_98_20052013</t>
  </si>
  <si>
    <t>fn_I54_99_20052013</t>
  </si>
  <si>
    <t>Number of borrowers from doubtful to loss</t>
  </si>
  <si>
    <t>fn_F54_100_20052013</t>
  </si>
  <si>
    <t>Number of borrowers from doubtful to standard</t>
  </si>
  <si>
    <t>fn_G54_101_20052013</t>
  </si>
  <si>
    <t>Number of borrowers from doubtful to substandard</t>
  </si>
  <si>
    <t>fn_J54_102_20052013</t>
  </si>
  <si>
    <t>in-rbi-rep.xsd#in-rbi-rep_NumberOfBorrowersFromDoubtfulToWriteOffsRecoveries</t>
  </si>
  <si>
    <t>fn_H52_103_20052013</t>
  </si>
  <si>
    <t>fn_I52_104_20052013</t>
  </si>
  <si>
    <t>fn_F52_105_20052013</t>
  </si>
  <si>
    <t>fn_J52_106_20052013</t>
  </si>
  <si>
    <t>in-rbi-rep.xsd#in-rbi-rep_NumberOfBorrowersFromSubStandardToWriteOffsRecoveries</t>
  </si>
  <si>
    <t xml:space="preserve">Number of borrowers from substandard to write-offs/recoveries </t>
  </si>
  <si>
    <t>Gross NPAs as % to Gross Advances</t>
  </si>
  <si>
    <t>Net Advances</t>
  </si>
  <si>
    <t>Net NPAs</t>
  </si>
  <si>
    <t>in-rbi-rep.xsd#in-rbi-rep_SectoralAnalysisAxis::in-rbi-rep.xsd#in-rbi-rep_NonPrioritySectorMember</t>
  </si>
  <si>
    <t>6d66cccc-a5dc-4474-bee7-e0fa9adbe624:~:NotMandatory:~:True:~:False:~::~::~:False:~::~::~:False:~::~::~:</t>
  </si>
  <si>
    <t>04afd313-c61d-47b1-9a87-bcbde3bf0adf:~:Layout 1:~:NotMandatory:~:True:~::~:</t>
  </si>
  <si>
    <t>Size of NPAs</t>
  </si>
  <si>
    <t>No. of Accounts</t>
  </si>
  <si>
    <t>Amount Involved</t>
  </si>
  <si>
    <t>% to Total Gross NPAs</t>
  </si>
  <si>
    <t>Quantum Wise Gross NPAs</t>
  </si>
  <si>
    <t>Upto Rs. 25,000</t>
  </si>
  <si>
    <t>Above Rs. 25,000 upto Rs.1 lakh</t>
  </si>
  <si>
    <t>Above Rs.1 lakh upto Rs.5 lakhs</t>
  </si>
  <si>
    <t>Above Rs.5 lakhs upto Rs.10 lakhs</t>
  </si>
  <si>
    <t>Above Rs.10 lakhs upto Rs.1 crore</t>
  </si>
  <si>
    <t>in-rbi-rep.xsd#in-rbi-rep_NumberOfAccountsOfNPAs</t>
  </si>
  <si>
    <t>in-rbi-rep.xsd#in-rbi-rep_PercentageToTotalGrossNPAs</t>
  </si>
  <si>
    <t>in-rbi-rep.xsd#in-rbi-rep_CapitalInstrumentsIncludingInnovativePerpetualDebtInstrumentsBondsDebenturesAndOthers</t>
  </si>
  <si>
    <t>in-rbi-rep.xsd#in-rbi-rep_BondsAndNotes</t>
  </si>
  <si>
    <t>in-rbi-rep.xsd#in-rbi-rep_OtherBorrowingsOutsideIndia</t>
  </si>
  <si>
    <t>in-rbi-rep.xsd#in-rbi-rep_RecoveriesFromWrittenOffAccounts</t>
  </si>
  <si>
    <t>in-rbi-rep.xsd#in-rbi-rep_SectoralAnalysisAxis::in-rbi-rep.xsd#in-rbi-rep_PrioritySectorAdvancesForEducationMember</t>
  </si>
  <si>
    <t>in-rbi-rep.xsd#in-rbi-rep_SectoralAnalysisAxis::in-rbi-rep.xsd#in-rbi-rep_AllOtherIndividualHousingLoansMember</t>
  </si>
  <si>
    <t>in-rbi-rep.xsd#in-rbi-rep_SectoralAnalysisAxis::in-rbi-rep.xsd#in-rbi-rep_LargeIndustryMember</t>
  </si>
  <si>
    <t>in-rbi-rep.xsd#in-rbi-rep_SectoralAnalysisAxis::in-rbi-rep.xsd#in-rbi-rep_MediumIndustryMember</t>
  </si>
  <si>
    <t>in-rbi-rep.xsd#in-rbi-rep_IncomeBreakUpAxis::in-rbi-rep.xsd#in-rbi-rep_ProvisionsWriteOffAndOtherAdjustmentsMember</t>
  </si>
  <si>
    <t>in-rbi-rep.xsd#in-rbi-rep_SizeOfNPAsAxis::in-rbi-rep.xsd#in-rbi-rep_AboveFiveLakhsUptoTenLakhsMember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</si>
  <si>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</si>
  <si>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</si>
  <si>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</si>
  <si>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</si>
  <si>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</si>
  <si>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</si>
  <si>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</si>
  <si>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in-rbi-rep.xsd#in-rbi-rep_ReservesSurplusAxis::in-rbi-rep.xsd#in-rbi-rep_StatutoryReserveMember</t>
  </si>
  <si>
    <t>in-rbi-rep.xsd#in-rbi-rep_ReservesSurplusAxis::in-rbi-rep.xsd#in-rbi-rep_GeneralReserveMember</t>
  </si>
  <si>
    <t>C. General Reserve (a + b - c)</t>
  </si>
  <si>
    <t>in-rbi-rep.xsd#in-rbi-rep_ExpensesOnRentTaxesAndLighting</t>
  </si>
  <si>
    <t>II. Rent, Taxes and Lighting</t>
  </si>
  <si>
    <t>Income Details</t>
  </si>
  <si>
    <t>in-rbi-rep.xsd#in-rbi-rep_AggregateNumberOfStaffMembers</t>
  </si>
  <si>
    <t>in-rbi-rep.xsd#in-rbi-rep_LawCharges</t>
  </si>
  <si>
    <t>VIII.Law charges</t>
  </si>
  <si>
    <t>in-rbi-rep.xsd#in-rbi-rep_ExpensesOnPostagesTelegramsTelephones</t>
  </si>
  <si>
    <t>in-rbi-rep.xsd#in-rbi-rep_FromSubstandardToStandard</t>
  </si>
  <si>
    <t>From substandard to standard</t>
  </si>
  <si>
    <t>fn_H36_88_10122012</t>
  </si>
  <si>
    <t>in-rbi-rep.xsd#in-rbi-rep_FromSubstandardToDoubtful</t>
  </si>
  <si>
    <t>From substandard to doubtful</t>
  </si>
  <si>
    <t>fn_I36_89_10122012</t>
  </si>
  <si>
    <t>in-rbi-rep.xsd#in-rbi-rep_FromSubstandardToLoss</t>
  </si>
  <si>
    <t>From substandard to loss</t>
  </si>
  <si>
    <t>fn_F38_90_10122012</t>
  </si>
  <si>
    <t>in-rbi-rep.xsd#in-rbi-rep_FromDoubtfulToStandard</t>
  </si>
  <si>
    <t>in-rbi-rep.xsd#in-rbi-rep_NumberOfBorrowersFromSubstandardToLoss</t>
  </si>
  <si>
    <t>Number of borrowers from substandard to loss</t>
  </si>
  <si>
    <t>fn_F37_24_06122012</t>
  </si>
  <si>
    <t>A.7 Other items for which the bank is contingently liable</t>
  </si>
  <si>
    <t>3e17e1f2-cf16-4be1-9916-e491a2713f4d:~:lyt_sch8&amp;9_1:~:NotMandatory:~:True:~::~:</t>
  </si>
  <si>
    <t>in-rbi-rep.xsd#in-rbi-rep_AmountPayableToGovernmentOrReserveBankOfIndiaOrStateBankOfIndia</t>
  </si>
  <si>
    <t>in-rbi-rep.xsd#in-rbi-rep_InvestmentSharesInIndia</t>
  </si>
  <si>
    <t>in-rbi-rep.xsd#in-rbi-rep_InvestmentDebenturesBondsInIndia</t>
  </si>
  <si>
    <t>in-rbi-rep.xsd#in-rbi-rep_InvestmentsSubsidiariesJointVenturesInIndia</t>
  </si>
  <si>
    <t>in-rbi-rep.xsd#in-rbi-rep_OtherInvestmentsInIndia</t>
  </si>
  <si>
    <t>in-rbi-rep.xsd#in-rbi-rep_GrossInvestmentsOutsideIndia</t>
  </si>
  <si>
    <t>in-rbi-rep.xsd#in-rbi-rep_NetInvestmentsOutsideIndia</t>
  </si>
  <si>
    <t>in-rbi-rep.xsd#in-rbi-rep_InvestmentsGovernmentSecuritiesOutsideIndia</t>
  </si>
  <si>
    <t>in-rbi-rep.xsd#in-rbi-rep_InvestmentsSubsidiariesJointVenturesOutsideIndia</t>
  </si>
  <si>
    <t>in-rbi-rep.xsd#in-rbi-rep_AmountOutstandingWhoseAccountRestructured</t>
  </si>
  <si>
    <t>Amount outstanding whose account restructured</t>
  </si>
  <si>
    <t>fn_G11_8_06122012</t>
  </si>
  <si>
    <t>in-rbi-rep.xsd#in-rbi-rep_AdvancesOutsideIndiaDueFromOthers</t>
  </si>
  <si>
    <t>ii.Due from others (a + b + c)</t>
  </si>
  <si>
    <t>in-rbi-rep.xsd#in-rbi-rep_AdvancesOutsideIndiaDueFromOtherBillsPurchasedDiscounted</t>
  </si>
  <si>
    <t>a.Bills purchased and discounted</t>
  </si>
  <si>
    <t>in-rbi-rep.xsd#in-rbi-rep_AdvancesOutsideIndiaSyndicatedLoans</t>
  </si>
  <si>
    <t>b.Syndicated loans</t>
  </si>
  <si>
    <t>in-rbi-rep.xsd#in-rbi-rep_AdvancesOutsideIndiaOthers</t>
  </si>
  <si>
    <t>c.Others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</si>
  <si>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</si>
  <si>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</si>
  <si>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</si>
  <si>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</si>
  <si>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</si>
  <si>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</si>
  <si>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</si>
  <si>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</si>
  <si>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</si>
  <si>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</si>
  <si>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</si>
  <si>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</si>
  <si>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</si>
  <si>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</si>
  <si>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</si>
  <si>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</si>
  <si>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</si>
  <si>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</si>
  <si>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</si>
  <si>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</si>
  <si>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</si>
  <si>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</si>
  <si>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</si>
  <si>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ffdd80b9-636b-484a-80c2-a2e4c91ee11c:~:lyt_sch1_1:~:NotMandatory:~:True:~::~:</t>
  </si>
  <si>
    <t>Digits After Decimal</t>
  </si>
  <si>
    <t>Amount of forfeited shares</t>
  </si>
  <si>
    <t>in-rbi-rep.xsd#in-rbi-rep_NumberOfSharesOfCapitalForIndianBanks</t>
  </si>
  <si>
    <t>in-rbi-rep.xsd#in-rbi-rep_AmountOfEachShareOfCapitalForIndianBanks</t>
  </si>
  <si>
    <t>Amount of each share of capital for indian banks</t>
  </si>
  <si>
    <t>fn_E30_18_12122012</t>
  </si>
  <si>
    <t>fn_F30_19_12122012</t>
  </si>
  <si>
    <t>fn_G30_20_12122012</t>
  </si>
  <si>
    <t xml:space="preserve">(iv) Closing balance </t>
  </si>
  <si>
    <t>in-rbi-rep.xsd#in-rbi-rep_AverageTotalAssets</t>
  </si>
  <si>
    <t>in-rbi-rep.xsd#in-rbi-rep_AverageAdvances</t>
  </si>
  <si>
    <t>in-rbi-rep.xsd#in-rbi-rep_AverageInvestments</t>
  </si>
  <si>
    <t>in-rbi-rep.xsd#in-rbi-rep_AverageFundsDeployed</t>
  </si>
  <si>
    <t>in-rbi-rep.xsd#in-rbi-rep_AdjustedNetBankCredit</t>
  </si>
  <si>
    <t>in-rbi-rep.xsd#in-rbi-rep_AverageEquity</t>
  </si>
  <si>
    <t>in-rbi-rep.xsd#in-rbi-rep_PaidupEquityShareCapital</t>
  </si>
  <si>
    <t>in-rbi-rep.xsd#in-rbi-rep_AggregateCapital</t>
  </si>
  <si>
    <t>in-rbi-rep.xsd#in-rbi-rep_OfWhichAssignedToForeignBranches</t>
  </si>
  <si>
    <t>U 2. No. of Qualified IS Auditors in the Bank</t>
  </si>
  <si>
    <t>V. Whether Internet Banking being Offered (Y/N)</t>
  </si>
  <si>
    <t>Types of services provided under Internet Banking (providing information, facilitating enquiry and financial transactions, etc.)</t>
  </si>
  <si>
    <t xml:space="preserve">Financial Inclusion </t>
  </si>
  <si>
    <t>Total No. of Customers of the Bank (Total No. of Deposit Accounts) (A)</t>
  </si>
  <si>
    <t>No. of Business Correspondents appointed during the Year</t>
  </si>
  <si>
    <t>in-rbi-rep.xsd#in-rbi-rep_SectoralAnalysisAxis::in-rbi-rep.xsd#in-rbi-rep_OtherPrioritySectorMember</t>
  </si>
  <si>
    <t>fn_F83_0_02112012</t>
  </si>
  <si>
    <t>in-rbi-rep.xsd#in-rbi-rep_PrioritySectorLendingAsAPercentageToAdjustedNetBankCreditForFundedCreditOutstanding</t>
  </si>
  <si>
    <t>Priority sector lending as a percentage to adjusted net bank credit for funded credit outstanding</t>
  </si>
  <si>
    <t>fn_G83_1_02112012</t>
  </si>
  <si>
    <t>in-rbi-rep.xsd#in-rbi-rep_PrioritySectorLendingAsAPercentageToAdjustedNetBankCreditForSlippageIncreaseToInNPAs</t>
  </si>
  <si>
    <t>Priority sector lending as a percentage to adjusted net bank credit for slippage increase to in NPAs</t>
  </si>
  <si>
    <t>fn_I83_2_02112012</t>
  </si>
  <si>
    <t>in-rbi-rep.xsd#in-rbi-rep_PrioritySectorLendingAsAPercentageToAdjustedNetBankCreditForTotalReductions</t>
  </si>
  <si>
    <t>(iii) Other Placements (incl. CBLO, etc.) (a + b)</t>
  </si>
  <si>
    <t>in-rbi-rep.xsd#in-rbi-rep_OtherPlacementsWithBanks</t>
  </si>
  <si>
    <t>in-rbi-rep.xsd#in-rbi-rep_OtherPlacementsWithOtherInstitutions</t>
  </si>
  <si>
    <t>b) Profit/Loss on sale of investments (net)</t>
  </si>
  <si>
    <t>c) Profit/Loss on revaluation of investments (net)</t>
  </si>
  <si>
    <t>in-rbi-rep.xsd#in-rbi-rep_BalancesWithBanksAndMoneyAtCallAndShortNoticeOutsideIndia</t>
  </si>
  <si>
    <t>II.Outside India (a + b +c+d)</t>
  </si>
  <si>
    <t>1563be63-be34-469f-9317-52997e239b1a:~:lyt_sch3,4&amp;5_1:~:NotMandatory:~:True:~::~:</t>
  </si>
  <si>
    <t>in-rbi-rep.xsd#in-rbi-rep_Deposits</t>
  </si>
  <si>
    <t>Schedule 3 - Deposits (I + II + III)</t>
  </si>
  <si>
    <t>in-rbi-rep.xsd#in-rbi-rep_DemandDeposits</t>
  </si>
  <si>
    <t>I. Demand/Current Deposits (a + b)</t>
  </si>
  <si>
    <t>in-rbi-rep.xsd#in-rbi-rep_DemandDepositsFromBanks</t>
  </si>
  <si>
    <t>a)From banks</t>
  </si>
  <si>
    <t>in-rbi-rep.xsd#in-rbi-rep_DemandDepositsFromOthers</t>
  </si>
  <si>
    <t>b)From others</t>
  </si>
  <si>
    <t>in-rbi-rep.xsd#in-rbi-rep_SavingsBankDeposits</t>
  </si>
  <si>
    <t>II. Savings Bank Deposits</t>
  </si>
  <si>
    <t>in-rbi-rep.xsd#in-rbi-rep_TermDeposits</t>
  </si>
  <si>
    <t>III. Term Deposits (a + b)</t>
  </si>
  <si>
    <t>in-rbi-rep.xsd#in-rbi-rep_TermDepositsFromBanks</t>
  </si>
  <si>
    <t>in-rbi-rep.xsd#in-rbi-rep_TermDepositsFromOthers</t>
  </si>
  <si>
    <t>in-rbi-rep.xsd#in-rbi-rep_BankCode</t>
  </si>
  <si>
    <t>in-rbi-rep.xsd#in-rbi-rep_PrioritySectorLendingAsAPercentageToAdjustedNetBankCreditForRestructuredStandardAdvances</t>
  </si>
  <si>
    <t>Priority sector lending as a percentage to adjusted net bank credit for restructured standard advances</t>
  </si>
  <si>
    <t>in-rbi-rep.xsd#in-rbi-rep_EquityCapitalHeldByGovernmentOfIndia</t>
  </si>
  <si>
    <t>in-rbi-rep.xsd#in-rbi-rep_EquityCapitalHeldByOthers</t>
  </si>
  <si>
    <t>in-rbi-rep.xsd#in-rbi-rep_DepositsOfBranchesInIndia</t>
  </si>
  <si>
    <t>A.Deposits of branches in India</t>
  </si>
  <si>
    <t>in-rbi-rep.xsd#in-rbi-rep_DepositsOfBranchesOutsideIndia</t>
  </si>
  <si>
    <t>B.Deposits of branches outside India</t>
  </si>
  <si>
    <t>in-rbi-rep.xsd#in-rbi-rep_Borrowings</t>
  </si>
  <si>
    <t>Schedule 4 - Borrowings (I + II)</t>
  </si>
  <si>
    <t>in-rbi-rep.xsd#in-rbi-rep_BorrowingsBanksInIndia</t>
  </si>
  <si>
    <t>in-rbi-rep.xsd#in-rbi-rep_BorrowingsReserveBankOfIndia</t>
  </si>
  <si>
    <t>a From RBI</t>
  </si>
  <si>
    <t>in-rbi-rep.xsd#in-rbi-rep_BorrowingsOtherBanks</t>
  </si>
  <si>
    <t>b From other banks</t>
  </si>
  <si>
    <t>in-rbi-rep.xsd#in-rbi-rep_BorrowingsOtherInstitutionsAndAgencies</t>
  </si>
  <si>
    <t>c From other institutions and agencies (Not included in Sch 1 - Capital)</t>
  </si>
  <si>
    <t>in-rbi-rep.xsd#in-rbi-rep_AmountOfSubscribedCapital</t>
  </si>
  <si>
    <t>Amount of subscribed capital</t>
  </si>
  <si>
    <t>in-rbi-rep.xsd#in-rbi-rep_AmountOfIssuedCapital</t>
  </si>
  <si>
    <t>Amount of issued capital</t>
  </si>
  <si>
    <t>in-rbi-rep.xsd#in-rbi-rep_AmountOfEachShareOfSubscribedCapitalForIndianBanks</t>
  </si>
  <si>
    <t>Amount of each share of subscribed capital for indian banks</t>
  </si>
  <si>
    <t>fn_F28_9_06122012</t>
  </si>
  <si>
    <t>fn_E146_56_13082015</t>
  </si>
  <si>
    <t>Kuwait, Dinars</t>
  </si>
  <si>
    <t>KGS</t>
  </si>
  <si>
    <t>SectoralCredit-Revised</t>
  </si>
  <si>
    <t>in-rbi-rep.xsd#in-rbi-rep_PrioritySectorLendingAsAPercentageToAdjustedNetBankCreditForWriteOffs</t>
  </si>
  <si>
    <t>Priority sector lending as a percentage to adjusted net bank credit for write offs</t>
  </si>
  <si>
    <t xml:space="preserve">              Of which Assigned to Foreign Branches</t>
  </si>
  <si>
    <t>Average Deposits</t>
  </si>
  <si>
    <t>Average Borrowings</t>
  </si>
  <si>
    <t>Average Funds Mobilized</t>
  </si>
  <si>
    <t>Average Purchased Funds</t>
  </si>
  <si>
    <t>in-rbi-rep.xsd#in-rbi-rep_NumberOfVillagesActuallyCoveredByEndOfTheYear</t>
  </si>
  <si>
    <t>in-rbi-rep.xsd#in-rbi-rep_NumberOfBranchesFullyComputerised</t>
  </si>
  <si>
    <t>in-rbi-rep.xsd#in-rbi-rep_BranchesPartiallyComputerized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</si>
  <si>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</si>
  <si>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</si>
  <si>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</si>
  <si>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</si>
  <si>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</si>
  <si>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</si>
  <si>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</si>
  <si>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</si>
  <si>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</si>
  <si>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</si>
  <si>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</si>
  <si>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</si>
  <si>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</si>
  <si>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</si>
  <si>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</si>
  <si>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</si>
  <si>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</si>
  <si>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</si>
  <si>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</si>
  <si>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</si>
  <si>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</si>
  <si>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</si>
  <si>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</si>
  <si>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</si>
  <si>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</si>
  <si>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</si>
  <si>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</si>
  <si>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</si>
  <si>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</si>
  <si>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</si>
  <si>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</si>
  <si>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</si>
  <si>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</si>
  <si>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</si>
  <si>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</si>
  <si>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</si>
  <si>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</si>
  <si>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in-rbi-rep.xsd#in-rbi-rep_AdvancesCoveredByBankGovernmentGuarantees</t>
  </si>
  <si>
    <t>2.Covered by bank / govt. guarantees</t>
  </si>
  <si>
    <t>in-rbi-rep.xsd#in-rbi-rep_UnsecuredAdvances</t>
  </si>
  <si>
    <t>3.Unsecured</t>
  </si>
  <si>
    <t>in-rbi-rep.xsd#in-rbi-rep_AdvancesInIndia</t>
  </si>
  <si>
    <t>fn_H83_11_02112012</t>
  </si>
  <si>
    <t>in-rbi-rep.xsd#in-rbi-rep_PrioritySectorLendingAsAPercentageToAdjustedNetBankCreditForGrossNPAs</t>
  </si>
  <si>
    <t>fn_G157_45_12082015</t>
  </si>
  <si>
    <t>fn_G146_46_12082015</t>
  </si>
  <si>
    <t>in-rbi-rep.xsd#in-rbi-rep_TermLoans</t>
  </si>
  <si>
    <t>III.Term Loans</t>
  </si>
  <si>
    <t>in-rbi-rep.xsd#in-rbi-rep_AggregateOfAdvancesSecuredByTangibleAssetsCoveredByBankGovernmentGuaranteesUnsecuredAdvances</t>
  </si>
  <si>
    <t>B. (1 + 2 + 3)</t>
  </si>
  <si>
    <t>in-rbi-rep.xsd#in-rbi-rep_AdvancesSecuredByTangibleAssets</t>
  </si>
  <si>
    <t>in-rbi-rep.xsd#in-rbi-rep_GuaranteesGivenOnBehalfOfConstituentsOutsideIndia</t>
  </si>
  <si>
    <t xml:space="preserve">        A.5.2 Outside India</t>
  </si>
  <si>
    <t>in-rbi-rep.xsd#in-rbi-rep_AcceptancesEndorsementsAndOtherObligations</t>
  </si>
  <si>
    <t>A.6 Acceptances, endorsements and other obligations</t>
  </si>
  <si>
    <t>in-rbi-rep.xsd#in-rbi-rep_OtherContingentLiabilities</t>
  </si>
  <si>
    <t>A.1 Claims against the bank not acknowledged as debts</t>
  </si>
  <si>
    <t>57c98f9f-234d-4d06-b329-e39ae607cd8f:~:NotMandatory:~:True:~:</t>
  </si>
  <si>
    <t>f137e351-0c66-4277-abf7-cb494a45a71a:~:lyt-1:~:NotMandatory:~:True:~::~:</t>
  </si>
  <si>
    <t>in-rbi-rep.xsd#in-rbi-rep_LoansAndAdvancesNet@http://www.xbrl.org/2003/role/periodStartLabel</t>
  </si>
  <si>
    <t>in-rbi-rep.xsd#in-rbi-rep_LoansAndAdvancesNet@http://www.xbrl.org/2003/role/periodEndLabel</t>
  </si>
  <si>
    <t>eb8fde58-de97-4913-ad0f-a1863b000611:~:lyt_Suits_1:~:NotMandatory:~:True:~::~:</t>
  </si>
  <si>
    <t xml:space="preserve">Details of Suit Filed Accounts </t>
  </si>
  <si>
    <t>Category</t>
  </si>
  <si>
    <t>Decreed Accounts - No. of cases</t>
  </si>
  <si>
    <t>Decreed
Accounts - Amount</t>
  </si>
  <si>
    <t>Decreed Accounts -
Amount recovered</t>
  </si>
  <si>
    <t>Upto Rs. 25 lakhs</t>
  </si>
  <si>
    <t>Above Rs. 25 lakhs upto Rs.1 crore</t>
  </si>
  <si>
    <t>Above Rs.1 crore upto Rs.5 crores</t>
  </si>
  <si>
    <t>Above Rs.5 crores upto Rs.10 crores</t>
  </si>
  <si>
    <t>Above Rs.10 crores upto Rs.50 crores</t>
  </si>
  <si>
    <t>Above Rs.50 crores upto Rs.100 crores</t>
  </si>
  <si>
    <t>Above Rs.100 crores</t>
  </si>
  <si>
    <t>Age wise break-up</t>
  </si>
  <si>
    <t>Below 1 year</t>
  </si>
  <si>
    <t>1 year upto 5 years</t>
  </si>
  <si>
    <t>5 years upto 10 years</t>
  </si>
  <si>
    <t>Above 10 years</t>
  </si>
  <si>
    <t>Total Age wise</t>
  </si>
  <si>
    <t>in-rbi-rep.xsd#in-rbi-rep_NPAs@http://www.xbrl.org/2003/role/periodStartLabel</t>
  </si>
  <si>
    <t>in-rbi-rep.xsd#in-rbi-rep_ReductionInNPAsDuringYear</t>
  </si>
  <si>
    <t>in-rbi-rep.xsd#in-rbi-rep_NPAs@http://www.xbrl.org/2003/role/periodEndLabel</t>
  </si>
  <si>
    <t>in-rbi-rep.xsd#in-rbi-rep_ReductionInNPAsDueToActualRecoveries</t>
  </si>
  <si>
    <t>in-rbi-rep.xsd#in-rbi-rep_PrioritySectorLendingAsAPercentageToAdjustedNetBankCreditForActualRecoveries</t>
  </si>
  <si>
    <t>Priority sector lending as a percentage to adjusted net bank credit for actual recoveries</t>
  </si>
  <si>
    <t>fn_L83_5_02112012</t>
  </si>
  <si>
    <t>in-rbi-rep.xsd#in-rbi-rep_PrioritySectorLendingAsAPercentageToAdjustedNetBankCreditForCumulativeWriteOffs</t>
  </si>
  <si>
    <t>Priority sector lending as a percentage to adjusted net bank credit for cumulative write offs</t>
  </si>
  <si>
    <t>fn_M83_6_02112012</t>
  </si>
  <si>
    <t>fn_N83_7_02112012</t>
  </si>
  <si>
    <t>in-rbi-rep.xsd#in-rbi-rep_PrioritySectorLendingAsAPercentageToAdjustedNetBankCreditForReductionAdditionDueToRBIInstructionAndOrAnyOtherReason</t>
  </si>
  <si>
    <t>Priority sector lending as a percentage to adjusted net bank credit for reduction addition due to RBI instruction and or any other reason</t>
  </si>
  <si>
    <t>in-rbi-rep.xsd#in-rbi-rep_PrioritySectorLendingAsAPercentageToAdjustedNetBankCreditForLossProvisionsHeld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</si>
  <si>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</si>
  <si>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</si>
  <si>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</si>
  <si>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</si>
  <si>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</si>
  <si>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</si>
  <si>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</si>
  <si>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</si>
  <si>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</si>
  <si>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</si>
  <si>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</si>
  <si>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</si>
  <si>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</si>
  <si>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</si>
  <si>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in-rbi-rep.xsd#in-rbi-rep_RegionOfBusinessAxis::in-rbi-rep.xsd#in-rbi-rep_DomesticMember</t>
  </si>
  <si>
    <t>in-rbi-rep.xsd#in-rbi-rep_RegionOfBusinessAxis::in-rbi-rep.xsd#in-rbi-rep_OverseasMember</t>
  </si>
  <si>
    <t>in-rbi-rep.xsd#in-rbi-rep_EarningAssets</t>
  </si>
  <si>
    <t>in-rbi-rep.xsd#in-rbi-rep_InterestPaidOnInterBankBorrowingsIncludingFromRBIAndFIs</t>
  </si>
  <si>
    <t xml:space="preserve">b) Interest Paid on Inter-bank Borrowings (including from RBI &amp; FIs) </t>
  </si>
  <si>
    <t>d) Interest Paid on All Others</t>
  </si>
  <si>
    <t>in-rbi-rep.xsd#in-rbi-rep_OperatingExpenses</t>
  </si>
  <si>
    <t>in-rbi-rep.xsd#in-rbi-rep_PaymentsToAndProvisionsForEmployees</t>
  </si>
  <si>
    <t>F</t>
  </si>
  <si>
    <t>Tool Name</t>
  </si>
  <si>
    <t>iFile</t>
  </si>
  <si>
    <t>in-rbi-rep.xsd#in-rbi-rep_ToolName</t>
  </si>
  <si>
    <t>in-rbi-rep.xsd#in-rbi-rep_DesignationOfSignatory</t>
  </si>
  <si>
    <t>Designation</t>
  </si>
  <si>
    <t>in-rbi-rep.xsd#in-rbi-rep_PlaceOfSignature</t>
  </si>
  <si>
    <t>Place</t>
  </si>
  <si>
    <t>in-rbi-rep.xsd#in-rbi-rep_DateOfSigning</t>
  </si>
  <si>
    <t>Date</t>
  </si>
  <si>
    <t>PublicIssue</t>
  </si>
  <si>
    <t>V1.4</t>
  </si>
  <si>
    <t>01-Apr-2016</t>
  </si>
  <si>
    <t>79c1de9f-40c4-41b2-9507-a5140d02aa45:~:NotMandatory:~:True:~:False:~::~::~:False:~::~::~:False:~::~::~:</t>
  </si>
  <si>
    <t>12582b63-81a0-4352-bb47-4e3918795fea:~:Lyt_LCRDisclosure:~:NotMandatory:~:True:~::~:</t>
  </si>
  <si>
    <t>High Quality Liquid Assets</t>
  </si>
  <si>
    <t>LCR Disclosure</t>
  </si>
  <si>
    <t>Total High Quality Liquid Assets</t>
  </si>
  <si>
    <t>Cash Outflows</t>
  </si>
  <si>
    <t xml:space="preserve">Retail Deposits and deposits from small business customers, of which : </t>
  </si>
  <si>
    <t>Stable Deposits</t>
  </si>
  <si>
    <t>less Stable Deposits</t>
  </si>
  <si>
    <t xml:space="preserve">Unsecured wholesale funding, of which : </t>
  </si>
  <si>
    <t>Operational Deposits( all counterparties)</t>
  </si>
  <si>
    <t>Non-Operational Deposits(all counterparties</t>
  </si>
  <si>
    <t>Unsecured debt</t>
  </si>
  <si>
    <t>(iii)</t>
  </si>
  <si>
    <t>(ii)</t>
  </si>
  <si>
    <t>Secured wholesale funding</t>
  </si>
  <si>
    <t xml:space="preserve">Outflows related to derivative exposures and other collateral requirements </t>
  </si>
  <si>
    <t>Outflows related to loss of finding on debt products</t>
  </si>
  <si>
    <t>Credit and liquidity facilities</t>
  </si>
  <si>
    <t>Other contingent funding obligations</t>
  </si>
  <si>
    <t>TOTAL CASH OUTFLOWS</t>
  </si>
  <si>
    <t>Cash Inflows</t>
  </si>
  <si>
    <t>Secured Lending(e.g. reverse repos)</t>
  </si>
  <si>
    <t>Inflows from fully performing exposures</t>
  </si>
  <si>
    <t>Other cash inflows</t>
  </si>
  <si>
    <t>TOTAL CASH INFLOWS</t>
  </si>
  <si>
    <t>TOTAL HQLA</t>
  </si>
  <si>
    <t>TOTAL NET CASH OUTFLOWS</t>
  </si>
  <si>
    <t>LIQUIDTY COVERAGE RATIO(%)</t>
  </si>
  <si>
    <r>
      <t>Total Unweighted Value(average)</t>
    </r>
    <r>
      <rPr>
        <b/>
        <vertAlign val="superscript"/>
        <sz val="11"/>
        <color indexed="8"/>
        <rFont val="Calibri"/>
        <family val="2"/>
        <scheme val="minor"/>
      </rPr>
      <t>1</t>
    </r>
  </si>
  <si>
    <r>
      <t>Total Weighted Value(average)</t>
    </r>
    <r>
      <rPr>
        <b/>
        <vertAlign val="superscript"/>
        <sz val="11"/>
        <color indexed="8"/>
        <rFont val="Calibri"/>
        <family val="2"/>
        <scheme val="minor"/>
      </rPr>
      <t>2</t>
    </r>
  </si>
  <si>
    <t>2. Weighted values must be calculated after the application of respective haircuts (for HQLA) or inflow and outflow rates (for inflows and outflows)</t>
  </si>
  <si>
    <t>Additional requirements, of which</t>
  </si>
  <si>
    <t>Other contractual funding obligations</t>
  </si>
  <si>
    <t>1. Unweighted values must be calculated as outstanding balances maturing or callable within 30 days (for inflows and outflows) except where otherwise mentioned in the circular and LCR template.</t>
  </si>
  <si>
    <t>3. Adjusted values must be calculated after the application of both (i) haircuts and inflow and outflow rates and (ii) any applicable caps (i.e. cap on level 2B and level 2 assets for HQLA and cap on inflows).</t>
  </si>
  <si>
    <t>d4028cae-bee0-447c-b6bc-5116ec499793:~:Lyt_LCR2:~:NotMandatory:~:True:~::~:</t>
  </si>
  <si>
    <r>
      <t>Total Adjusted Value</t>
    </r>
    <r>
      <rPr>
        <b/>
        <vertAlign val="superscript"/>
        <sz val="11"/>
        <color indexed="8"/>
        <rFont val="Calibri"/>
        <family val="2"/>
        <scheme val="minor"/>
      </rPr>
      <t>3</t>
    </r>
  </si>
  <si>
    <t>in-rbi-rep.xsd#in-rbi-rep_LiquidtyCoverageRatioAxis::in-rbi-rep.xsd#in-rbi-rep_TotalUnweightedValueMember</t>
  </si>
  <si>
    <t>in-rbi-rep.xsd#in-rbi-rep_LiquidtyCoverageRatioAxis::in-rbi-rep.xsd#in-rbi-rep_TotalWeightedValueMember</t>
  </si>
  <si>
    <t>in-rbi-rep.xsd#in-rbi-rep_HighQualityLiquidAssets</t>
  </si>
  <si>
    <t>in-rbi-rep.xsd#in-rbi-rep_CashOutflowsRetailDepositsAndDepositsFromSmallBusinessCustomers</t>
  </si>
  <si>
    <t>in-rbi-rep.xsd#in-rbi-rep_CashOutflowsRetailDepositsAndDepositsFromSmallBusinessCustomersStableDeposits</t>
  </si>
  <si>
    <t>in-rbi-rep.xsd#in-rbi-rep_CashOutflowsRetailDepositsAndDepositsFromSmallBusinessCustomersLessStableDeposits</t>
  </si>
  <si>
    <t>in-rbi-rep.xsd#in-rbi-rep_CashOutflowsUnsecuredWholesaleFunding</t>
  </si>
  <si>
    <t>in-rbi-rep.xsd#in-rbi-rep_CashOutflowsUnsecuredOperationalDepositsForAllCounterparties</t>
  </si>
  <si>
    <t>in-rbi-rep.xsd#in-rbi-rep_CashOutflowsUnsecuredNonOperationalDepositsForAllCounterparties</t>
  </si>
  <si>
    <t>in-rbi-rep.xsd#in-rbi-rep_CashOutflowsUnsecuredDebt</t>
  </si>
  <si>
    <t>in-rbi-rep.xsd#in-rbi-rep_CashOutflowsSecuredWholesaleFunding</t>
  </si>
  <si>
    <t>in-rbi-rep.xsd#in-rbi-rep_CashOutflowsAdditionalRequirements</t>
  </si>
  <si>
    <t>in-rbi-rep.xsd#in-rbi-rep_OutflowsRelatedToDerivativeExposuresAndOtherCollateralRequirements</t>
  </si>
  <si>
    <t>in-rbi-rep.xsd#in-rbi-rep_OutflowsRelatedToLossOfFindingOnDebtProducts</t>
  </si>
  <si>
    <t>in-rbi-rep.xsd#in-rbi-rep_CashOutflowsCreditAndLiquidityFacilities</t>
  </si>
  <si>
    <t>in-rbi-rep.xsd#in-rbi-rep_CashOutflowsOtherContractualFundingObligations</t>
  </si>
  <si>
    <t>in-rbi-rep.xsd#in-rbi-rep_CashOutflowsOtherContingentFundingObligations</t>
  </si>
  <si>
    <t>in-rbi-rep.xsd#in-rbi-rep_TotalCashOutflows</t>
  </si>
  <si>
    <t>in-rbi-rep.xsd#in-rbi-rep_CashInflowsSecuredLending</t>
  </si>
  <si>
    <t>in-rbi-rep.xsd#in-rbi-rep_CashInflowsFromFullyPerformingExposures</t>
  </si>
  <si>
    <t>in-rbi-rep.xsd#in-rbi-rep_OtherCashInflows</t>
  </si>
  <si>
    <t>in-rbi-rep.xsd#in-rbi-rep_TotalCashInflows</t>
  </si>
  <si>
    <t>in-rbi-rep.xsd#in-rbi-rep_TotalNetCashOutflows</t>
  </si>
  <si>
    <t>in-rbi-rep.xsd#in-rbi-rep_PercentageOfLiquidtyCoverageRatio</t>
  </si>
  <si>
    <t>Sch1(F)</t>
  </si>
  <si>
    <t>&lt;ProjectConfig&gt;_x000D_
  &lt;add key="PackageName" value="RBI-BSA" /&gt;_x000D_
  &lt;add key="PackageDescription" value="RBI-BSA-Template" /&gt;_x000D_
  &lt;add key="PackageAuthor" value="IRIS" /&gt;_x000D_
  &lt;add key="CreatedOn" value="08/01/2013" /&gt;_x000D_
  &lt;add key="PackageVersion" value="V1.2" /&gt;_x000D_
  &lt;add key="SecurityCode" value="3meE/gFr0EsjU77r6hBiRqWUJGgK5GtZCCrkOS9M0dfKiVLdJxsy3pMTkzjahTAUilsLshI+ocBXevL8auGqmg==" /&gt;_x000D_
  &lt;add key="TaxonomyPath" value="C:\RBIXBRLForms\Form BSA\1.4.0\iFileApp2\\Taxonomy\BSA_1.3\in-rbi-bsa.xsd" /&gt;_x000D_
  &lt;add key="PublishPath" value="" /&gt;_x000D_
  &lt;add key="Culture" value="en-GB" /&gt;_x000D_
  &lt;add key="Scheme" value="" /&gt;_x000D_
  &lt;add key="ProjectMode" value="Package" /&gt;_x000D_
  &lt;add key="StartupSheet" value="Introduction" /&gt;_x000D_
  &lt;add key="VersionNo" value="V1.4" /&gt;_x000D_
&lt;/ProjectConfig&gt;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</si>
</sst>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14"/>
      <color indexed="9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u/>
      <sz val="11"/>
      <color indexed="9"/>
      <name val="Calibri"/>
      <family val="2"/>
    </font>
    <font>
      <sz val="9"/>
      <color indexed="63"/>
      <name val="Arial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sz val="11"/>
      <color theme="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vertAlign val="superscript"/>
      <sz val="11"/>
      <color indexed="8"/>
      <name val="Calibri"/>
      <family val="2"/>
      <scheme val="minor"/>
    </font>
    <font>
      <sz val="11"/>
      <color indexed="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lightHorizontal">
        <fgColor indexed="22"/>
        <bgColor indexed="43"/>
      </patternFill>
    </fill>
    <fill>
      <patternFill patternType="solid">
        <fgColor indexed="9"/>
        <bgColor indexed="64"/>
      </patternFill>
    </fill>
    <fill>
      <patternFill patternType="lightUp">
        <fgColor indexed="22"/>
        <bgColor indexed="9"/>
      </patternFill>
    </fill>
    <fill>
      <patternFill patternType="lightUp">
        <fgColor indexed="22"/>
        <bgColor indexed="44"/>
      </patternFill>
    </fill>
    <fill>
      <patternFill patternType="solid">
        <fgColor indexed="44"/>
        <bgColor indexed="64"/>
      </patternFill>
    </fill>
    <fill>
      <patternFill patternType="lightHorizontal">
        <fgColor indexed="22"/>
        <bgColor indexed="9"/>
      </patternFill>
    </fill>
    <fill>
      <patternFill patternType="solid">
        <fgColor indexed="5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22"/>
        <bgColor theme="0"/>
      </patternFill>
    </fill>
    <fill>
      <patternFill patternType="solid">
        <fgColor indexed="9"/>
        <bgColor theme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1" fillId="2" borderId="0" applyNumberFormat="0" applyBorder="0" applyAlignment="0" applyProtection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3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49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6" fillId="0" borderId="0" xfId="0" applyFont="1"/>
    <xf numFmtId="0" fontId="2" fillId="3" borderId="1" xfId="0" applyFont="1" applyFill="1" applyBorder="1" applyAlignment="1" applyProtection="1">
      <alignment horizontal="left" vertical="top" wrapText="1" shrinkToFit="1"/>
    </xf>
    <xf numFmtId="0" fontId="2" fillId="3" borderId="3" xfId="0" applyFont="1" applyFill="1" applyBorder="1" applyAlignment="1" applyProtection="1">
      <alignment horizontal="center" vertical="top" wrapText="1" shrinkToFit="1"/>
    </xf>
    <xf numFmtId="0" fontId="2" fillId="3" borderId="1" xfId="0" applyFont="1" applyFill="1" applyBorder="1" applyAlignment="1" applyProtection="1">
      <alignment horizontal="center" vertical="center" wrapText="1" shrinkToFit="1"/>
    </xf>
    <xf numFmtId="0" fontId="7" fillId="3" borderId="1" xfId="0" applyFont="1" applyFill="1" applyBorder="1" applyAlignment="1" applyProtection="1">
      <alignment horizontal="left" vertical="top" wrapText="1" shrinkToFit="1"/>
    </xf>
    <xf numFmtId="0" fontId="7" fillId="3" borderId="2" xfId="0" applyFont="1" applyFill="1" applyBorder="1" applyAlignment="1">
      <alignment horizontal="left"/>
    </xf>
    <xf numFmtId="0" fontId="2" fillId="0" borderId="0" xfId="0" applyFont="1"/>
    <xf numFmtId="0" fontId="7" fillId="3" borderId="2" xfId="0" applyFont="1" applyFill="1" applyBorder="1" applyAlignment="1"/>
    <xf numFmtId="0" fontId="0" fillId="3" borderId="4" xfId="0" applyFill="1" applyBorder="1" applyAlignment="1"/>
    <xf numFmtId="0" fontId="7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 applyProtection="1">
      <alignment horizontal="center" vertical="center" wrapText="1" shrinkToFit="1"/>
    </xf>
    <xf numFmtId="0" fontId="0" fillId="3" borderId="1" xfId="0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 vertical="center" wrapText="1" shrinkToFit="1"/>
    </xf>
    <xf numFmtId="0" fontId="7" fillId="3" borderId="2" xfId="0" applyFont="1" applyFill="1" applyBorder="1" applyAlignment="1" applyProtection="1">
      <alignment vertical="top" wrapText="1" shrinkToFit="1"/>
    </xf>
    <xf numFmtId="0" fontId="9" fillId="4" borderId="1" xfId="0" applyNumberFormat="1" applyFont="1" applyFill="1" applyBorder="1" applyAlignment="1" applyProtection="1">
      <alignment horizontal="left" wrapText="1" shrinkToFit="1"/>
      <protection locked="0"/>
    </xf>
    <xf numFmtId="4" fontId="2" fillId="3" borderId="4" xfId="0" applyNumberFormat="1" applyFont="1" applyFill="1" applyBorder="1" applyAlignment="1" applyProtection="1">
      <alignment horizontal="right" vertical="top" wrapText="1" shrinkToFit="1"/>
    </xf>
    <xf numFmtId="4" fontId="2" fillId="3" borderId="5" xfId="0" applyNumberFormat="1" applyFont="1" applyFill="1" applyBorder="1" applyAlignment="1" applyProtection="1">
      <alignment horizontal="right" vertical="top" wrapText="1" shrinkToFit="1"/>
    </xf>
    <xf numFmtId="3" fontId="2" fillId="3" borderId="4" xfId="0" applyNumberFormat="1" applyFont="1" applyFill="1" applyBorder="1" applyAlignment="1" applyProtection="1">
      <alignment horizontal="right" vertical="top" wrapText="1" shrinkToFit="1"/>
    </xf>
    <xf numFmtId="0" fontId="0" fillId="0" borderId="0" xfId="0" applyProtection="1"/>
    <xf numFmtId="0" fontId="7" fillId="3" borderId="1" xfId="0" applyFont="1" applyFill="1" applyBorder="1" applyAlignment="1" applyProtection="1">
      <alignment vertical="top" wrapText="1" shrinkToFit="1"/>
    </xf>
    <xf numFmtId="0" fontId="7" fillId="3" borderId="1" xfId="0" applyFont="1" applyFill="1" applyBorder="1"/>
    <xf numFmtId="0" fontId="0" fillId="5" borderId="0" xfId="0" applyFill="1" applyProtection="1"/>
    <xf numFmtId="0" fontId="2" fillId="5" borderId="0" xfId="0" applyFont="1" applyFill="1" applyBorder="1"/>
    <xf numFmtId="0" fontId="2" fillId="3" borderId="1" xfId="0" applyFont="1" applyFill="1" applyBorder="1" applyAlignment="1" applyProtection="1">
      <alignment vertical="top" wrapText="1" shrinkToFit="1"/>
    </xf>
    <xf numFmtId="0" fontId="0" fillId="3" borderId="1" xfId="0" applyFill="1" applyBorder="1" applyAlignment="1">
      <alignment horizontal="left"/>
    </xf>
    <xf numFmtId="0" fontId="0" fillId="0" borderId="0" xfId="0" applyFill="1" applyBorder="1" applyProtection="1"/>
    <xf numFmtId="0" fontId="7" fillId="3" borderId="2" xfId="0" applyFont="1" applyFill="1" applyBorder="1" applyAlignment="1">
      <alignment horizontal="left" vertical="top"/>
    </xf>
    <xf numFmtId="0" fontId="7" fillId="3" borderId="3" xfId="0" applyFont="1" applyFill="1" applyBorder="1" applyAlignment="1" applyProtection="1">
      <alignment horizontal="center" vertical="center" wrapText="1" shrinkToFit="1"/>
    </xf>
    <xf numFmtId="0" fontId="0" fillId="3" borderId="2" xfId="0" applyFill="1" applyBorder="1" applyAlignment="1">
      <alignment horizontal="right"/>
    </xf>
    <xf numFmtId="0" fontId="7" fillId="3" borderId="2" xfId="0" applyFont="1" applyFill="1" applyBorder="1" applyAlignment="1">
      <alignment horizontal="left" vertical="center"/>
    </xf>
    <xf numFmtId="0" fontId="2" fillId="0" borderId="0" xfId="0" applyFont="1" applyAlignment="1"/>
    <xf numFmtId="0" fontId="10" fillId="0" borderId="0" xfId="0" applyFont="1" applyFill="1" applyAlignment="1"/>
    <xf numFmtId="0" fontId="7" fillId="3" borderId="1" xfId="0" applyFont="1" applyFill="1" applyBorder="1" applyAlignment="1" applyProtection="1">
      <alignment horizontal="center" vertical="top" wrapText="1" shrinkToFi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 shrinkToFit="1"/>
    </xf>
    <xf numFmtId="0" fontId="2" fillId="4" borderId="1" xfId="0" applyNumberFormat="1" applyFont="1" applyFill="1" applyBorder="1" applyAlignment="1" applyProtection="1">
      <alignment horizontal="left" wrapText="1" shrinkToFit="1"/>
      <protection locked="0"/>
    </xf>
    <xf numFmtId="0" fontId="0" fillId="3" borderId="1" xfId="0" applyFill="1" applyBorder="1" applyProtection="1"/>
    <xf numFmtId="0" fontId="7" fillId="3" borderId="6" xfId="0" applyFont="1" applyFill="1" applyBorder="1" applyAlignment="1" applyProtection="1">
      <alignment horizontal="left" vertical="top" wrapText="1" shrinkToFit="1"/>
    </xf>
    <xf numFmtId="0" fontId="2" fillId="3" borderId="2" xfId="0" applyFont="1" applyFill="1" applyBorder="1" applyAlignment="1" applyProtection="1">
      <alignment vertical="top" wrapText="1" shrinkToFit="1"/>
    </xf>
    <xf numFmtId="0" fontId="2" fillId="3" borderId="3" xfId="0" applyFont="1" applyFill="1" applyBorder="1" applyAlignment="1" applyProtection="1">
      <alignment horizontal="left" vertical="top" wrapText="1" shrinkToFit="1"/>
    </xf>
    <xf numFmtId="0" fontId="2" fillId="0" borderId="1" xfId="0" applyFont="1" applyBorder="1" applyAlignment="1">
      <alignment wrapText="1" shrinkToFit="1"/>
    </xf>
    <xf numFmtId="0" fontId="6" fillId="0" borderId="0" xfId="0" applyFont="1" applyAlignment="1">
      <alignment shrinkToFit="1"/>
    </xf>
    <xf numFmtId="0" fontId="2" fillId="3" borderId="1" xfId="0" applyFont="1" applyFill="1" applyBorder="1" applyAlignment="1" applyProtection="1">
      <alignment horizontal="left" vertical="top" wrapText="1"/>
    </xf>
    <xf numFmtId="0" fontId="7" fillId="3" borderId="4" xfId="0" applyFont="1" applyFill="1" applyBorder="1" applyAlignment="1"/>
    <xf numFmtId="0" fontId="0" fillId="3" borderId="4" xfId="0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Fill="1"/>
    <xf numFmtId="11" fontId="6" fillId="0" borderId="0" xfId="0" applyNumberFormat="1" applyFont="1"/>
    <xf numFmtId="0" fontId="0" fillId="3" borderId="1" xfId="0" applyFill="1" applyBorder="1" applyAlignment="1" applyProtection="1">
      <alignment horizontal="left" vertical="center"/>
    </xf>
    <xf numFmtId="0" fontId="0" fillId="3" borderId="1" xfId="0" applyFill="1" applyBorder="1" applyAlignment="1" applyProtection="1">
      <alignment horizontal="right"/>
    </xf>
    <xf numFmtId="0" fontId="2" fillId="3" borderId="1" xfId="0" applyFont="1" applyFill="1" applyBorder="1" applyAlignment="1">
      <alignment wrapText="1" shrinkToFit="1"/>
    </xf>
    <xf numFmtId="0" fontId="4" fillId="0" borderId="0" xfId="3" applyAlignment="1" applyProtection="1"/>
    <xf numFmtId="0" fontId="4" fillId="0" borderId="0" xfId="3" applyAlignment="1" applyProtection="1">
      <alignment horizontal="right"/>
    </xf>
    <xf numFmtId="0" fontId="13" fillId="3" borderId="1" xfId="0" applyFont="1" applyFill="1" applyBorder="1" applyAlignment="1" applyProtection="1">
      <alignment horizontal="left" vertical="top" wrapText="1" shrinkToFit="1"/>
    </xf>
    <xf numFmtId="0" fontId="0" fillId="0" borderId="0" xfId="0" applyAlignment="1">
      <alignment wrapText="1"/>
    </xf>
    <xf numFmtId="0" fontId="12" fillId="3" borderId="1" xfId="0" applyFont="1" applyFill="1" applyBorder="1" applyAlignment="1" applyProtection="1">
      <alignment horizontal="left" vertical="top" wrapText="1" shrinkToFit="1"/>
    </xf>
    <xf numFmtId="0" fontId="14" fillId="5" borderId="0" xfId="0" applyFont="1" applyFill="1" applyBorder="1"/>
    <xf numFmtId="0" fontId="13" fillId="3" borderId="3" xfId="0" applyFont="1" applyFill="1" applyBorder="1" applyAlignment="1" applyProtection="1">
      <alignment horizontal="left" vertical="top" wrapText="1" shrinkToFit="1"/>
    </xf>
    <xf numFmtId="0" fontId="13" fillId="3" borderId="1" xfId="0" applyFont="1" applyFill="1" applyBorder="1" applyAlignment="1" applyProtection="1">
      <alignment vertical="top" wrapText="1" shrinkToFit="1"/>
    </xf>
    <xf numFmtId="0" fontId="15" fillId="0" borderId="0" xfId="0" applyFont="1"/>
    <xf numFmtId="0" fontId="1" fillId="7" borderId="1" xfId="0" applyNumberFormat="1" applyFont="1" applyFill="1" applyBorder="1" applyAlignment="1" applyProtection="1">
      <alignment horizontal="left" wrapText="1" shrinkToFit="1"/>
    </xf>
    <xf numFmtId="49" fontId="1" fillId="5" borderId="1" xfId="0" applyNumberFormat="1" applyFont="1" applyFill="1" applyBorder="1" applyAlignment="1" applyProtection="1">
      <alignment horizontal="left" wrapText="1" shrinkToFit="1"/>
      <protection locked="0"/>
    </xf>
    <xf numFmtId="49" fontId="1" fillId="8" borderId="1" xfId="0" applyNumberFormat="1" applyFont="1" applyFill="1" applyBorder="1" applyAlignment="1" applyProtection="1">
      <alignment horizontal="left" wrapText="1" shrinkToFit="1"/>
    </xf>
    <xf numFmtId="3" fontId="1" fillId="5" borderId="1" xfId="0" applyNumberFormat="1" applyFont="1" applyFill="1" applyBorder="1" applyAlignment="1" applyProtection="1">
      <alignment horizontal="right" wrapText="1" shrinkToFit="1"/>
      <protection locked="0"/>
    </xf>
    <xf numFmtId="4" fontId="1" fillId="5" borderId="1" xfId="0" applyNumberFormat="1" applyFont="1" applyFill="1" applyBorder="1" applyAlignment="1" applyProtection="1">
      <alignment horizontal="right" wrapText="1" shrinkToFit="1"/>
      <protection locked="0"/>
    </xf>
    <xf numFmtId="4" fontId="1" fillId="8" borderId="1" xfId="0" applyNumberFormat="1" applyFont="1" applyFill="1" applyBorder="1" applyAlignment="1" applyProtection="1">
      <alignment horizontal="right" wrapText="1" shrinkToFit="1"/>
    </xf>
    <xf numFmtId="4" fontId="1" fillId="5" borderId="1" xfId="0" applyNumberFormat="1" applyFont="1" applyFill="1" applyBorder="1" applyAlignment="1" applyProtection="1">
      <alignment horizontal="right" wrapText="1" shrinkToFit="1"/>
      <protection locked="0"/>
    </xf>
    <xf numFmtId="4" fontId="1" fillId="8" borderId="1" xfId="0" applyNumberFormat="1" applyFont="1" applyFill="1" applyBorder="1" applyAlignment="1" applyProtection="1">
      <alignment horizontal="right" wrapText="1" shrinkToFit="1"/>
    </xf>
    <xf numFmtId="4" fontId="1" fillId="8" borderId="1" xfId="0" applyNumberFormat="1" applyFont="1" applyFill="1" applyBorder="1" applyAlignment="1" applyProtection="1">
      <alignment horizontal="right" vertical="top" wrapText="1" shrinkToFit="1"/>
    </xf>
    <xf numFmtId="10" fontId="1" fillId="8" borderId="1" xfId="0" applyNumberFormat="1" applyFont="1" applyFill="1" applyBorder="1" applyAlignment="1" applyProtection="1">
      <alignment horizontal="right" wrapText="1" shrinkToFit="1"/>
    </xf>
    <xf numFmtId="3" fontId="1" fillId="8" borderId="1" xfId="0" applyNumberFormat="1" applyFont="1" applyFill="1" applyBorder="1" applyAlignment="1" applyProtection="1">
      <alignment horizontal="right" wrapText="1" shrinkToFit="1"/>
    </xf>
    <xf numFmtId="3" fontId="1" fillId="8" borderId="1" xfId="0" applyNumberFormat="1" applyFont="1" applyFill="1" applyBorder="1" applyAlignment="1" applyProtection="1">
      <alignment horizontal="right" wrapText="1" shrinkToFit="1"/>
    </xf>
    <xf numFmtId="10" fontId="1" fillId="5" borderId="1" xfId="0" applyNumberFormat="1" applyFont="1" applyFill="1" applyBorder="1" applyAlignment="1" applyProtection="1">
      <alignment horizontal="right" wrapText="1" shrinkToFit="1"/>
      <protection locked="0"/>
    </xf>
    <xf numFmtId="0" fontId="0" fillId="10" borderId="0" xfId="0" applyFill="1"/>
    <xf numFmtId="0" fontId="2" fillId="10" borderId="0" xfId="0" applyFont="1" applyFill="1" applyAlignment="1"/>
    <xf numFmtId="0" fontId="10" fillId="10" borderId="0" xfId="0" applyFont="1" applyFill="1" applyAlignment="1"/>
    <xf numFmtId="0" fontId="7" fillId="3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 shrinkToFit="1"/>
    </xf>
    <xf numFmtId="0" fontId="7" fillId="3" borderId="1" xfId="0" applyFont="1" applyFill="1" applyBorder="1" applyAlignment="1" applyProtection="1">
      <alignment horizontal="center" vertical="center"/>
    </xf>
    <xf numFmtId="0" fontId="6" fillId="0" borderId="0" xfId="0" applyFont="1"/>
    <xf numFmtId="0" fontId="4" fillId="0" borderId="0" xfId="3" applyAlignment="1" applyProtection="1"/>
    <xf numFmtId="0" fontId="4" fillId="5" borderId="0" xfId="3" applyFill="1" applyBorder="1" applyAlignment="1" applyProtection="1"/>
    <xf numFmtId="0" fontId="7" fillId="0" borderId="0" xfId="0" applyFont="1" applyProtection="1"/>
    <xf numFmtId="0" fontId="0" fillId="8" borderId="1" xfId="0" applyFill="1" applyBorder="1" applyProtection="1"/>
    <xf numFmtId="0" fontId="0" fillId="0" borderId="1" xfId="0" applyBorder="1" applyProtection="1"/>
    <xf numFmtId="0" fontId="0" fillId="3" borderId="1" xfId="0" applyFill="1" applyBorder="1" applyProtection="1"/>
    <xf numFmtId="0" fontId="0" fillId="4" borderId="1" xfId="0" applyFill="1" applyBorder="1" applyProtection="1"/>
    <xf numFmtId="0" fontId="0" fillId="11" borderId="1" xfId="0" applyFill="1" applyBorder="1" applyProtection="1"/>
    <xf numFmtId="0" fontId="0" fillId="6" borderId="1" xfId="0" applyFill="1" applyBorder="1" applyProtection="1"/>
    <xf numFmtId="0" fontId="0" fillId="12" borderId="1" xfId="0" applyFill="1" applyBorder="1" applyProtection="1"/>
    <xf numFmtId="0" fontId="7" fillId="3" borderId="2" xfId="0" applyFont="1" applyFill="1" applyBorder="1" applyAlignment="1" applyProtection="1">
      <alignment horizontal="left" vertical="center" wrapText="1" shrinkToFit="1"/>
    </xf>
    <xf numFmtId="0" fontId="1" fillId="0" borderId="0" xfId="0" applyFont="1" applyAlignment="1"/>
    <xf numFmtId="0" fontId="7" fillId="3" borderId="1" xfId="0" applyFont="1" applyFill="1" applyBorder="1" applyAlignment="1" applyProtection="1">
      <alignment horizontal="left" vertical="top" wrapText="1" shrinkToFit="1"/>
    </xf>
    <xf numFmtId="0" fontId="1" fillId="3" borderId="1" xfId="0" applyFont="1" applyFill="1" applyBorder="1" applyAlignment="1" applyProtection="1">
      <alignment horizontal="left" vertical="top" wrapText="1" shrinkToFit="1"/>
    </xf>
    <xf numFmtId="0" fontId="1" fillId="5" borderId="0" xfId="0" applyFont="1" applyFill="1" applyBorder="1"/>
    <xf numFmtId="0" fontId="1" fillId="3" borderId="1" xfId="0" applyFont="1" applyFill="1" applyBorder="1" applyAlignment="1" applyProtection="1">
      <alignment vertical="top" wrapText="1" shrinkToFit="1"/>
    </xf>
    <xf numFmtId="4" fontId="1" fillId="3" borderId="1" xfId="0" applyNumberFormat="1" applyFont="1" applyFill="1" applyBorder="1" applyAlignment="1" applyProtection="1">
      <alignment horizontal="right" wrapText="1" shrinkToFit="1"/>
    </xf>
    <xf numFmtId="0" fontId="1" fillId="11" borderId="1" xfId="0" applyFont="1" applyFill="1" applyBorder="1" applyAlignment="1" applyProtection="1">
      <alignment horizontal="left" vertical="top" wrapText="1" shrinkToFit="1"/>
      <protection locked="0"/>
    </xf>
    <xf numFmtId="0" fontId="1" fillId="0" borderId="0" xfId="0" applyFont="1" applyAlignment="1">
      <alignment horizontal="right"/>
    </xf>
    <xf numFmtId="0" fontId="6" fillId="0" borderId="0" xfId="0" applyFont="1" applyAlignment="1">
      <alignment shrinkToFit="1"/>
    </xf>
    <xf numFmtId="0" fontId="17" fillId="0" borderId="0" xfId="3" applyFont="1" applyAlignment="1" applyProtection="1">
      <alignment shrinkToFit="1"/>
    </xf>
    <xf numFmtId="0" fontId="6" fillId="0" borderId="0" xfId="0" applyFont="1" applyAlignment="1">
      <alignment horizontal="right" shrinkToFit="1"/>
    </xf>
    <xf numFmtId="0" fontId="6" fillId="5" borderId="0" xfId="0" applyFont="1" applyFill="1" applyBorder="1" applyAlignment="1">
      <alignment shrinkToFit="1"/>
    </xf>
    <xf numFmtId="0" fontId="6" fillId="0" borderId="0" xfId="0" applyFont="1" applyAlignment="1" applyProtection="1">
      <alignment shrinkToFit="1"/>
    </xf>
    <xf numFmtId="0" fontId="1" fillId="5" borderId="0" xfId="0" applyFont="1" applyFill="1" applyBorder="1"/>
    <xf numFmtId="0" fontId="1" fillId="3" borderId="1" xfId="0" applyFont="1" applyFill="1" applyBorder="1" applyAlignment="1" applyProtection="1">
      <alignment horizontal="left" vertical="top" wrapText="1" shrinkToFit="1"/>
    </xf>
    <xf numFmtId="0" fontId="7" fillId="3" borderId="1" xfId="0" applyFont="1" applyFill="1" applyBorder="1" applyAlignment="1" applyProtection="1">
      <alignment horizontal="left" vertical="top" wrapText="1" shrinkToFit="1"/>
    </xf>
    <xf numFmtId="0" fontId="1" fillId="3" borderId="1" xfId="0" applyFont="1" applyFill="1" applyBorder="1" applyAlignment="1" applyProtection="1">
      <alignment horizontal="center" vertical="top" wrapText="1" shrinkToFit="1"/>
    </xf>
    <xf numFmtId="0" fontId="0" fillId="0" borderId="0" xfId="0" applyBorder="1"/>
    <xf numFmtId="0" fontId="16" fillId="5" borderId="8" xfId="0" applyFont="1" applyFill="1" applyBorder="1" applyAlignment="1" applyProtection="1">
      <alignment horizontal="left" vertical="top" wrapText="1" shrinkToFit="1"/>
    </xf>
    <xf numFmtId="0" fontId="18" fillId="0" borderId="0" xfId="0" applyFont="1"/>
    <xf numFmtId="4" fontId="1" fillId="0" borderId="1" xfId="0" applyNumberFormat="1" applyFont="1" applyBorder="1" applyAlignment="1" applyProtection="1">
      <alignment wrapText="1" shrinkToFit="1"/>
      <protection locked="0"/>
    </xf>
    <xf numFmtId="0" fontId="7" fillId="3" borderId="1" xfId="0" applyFont="1" applyFill="1" applyBorder="1" applyAlignment="1" applyProtection="1">
      <alignment horizontal="left" vertical="top" wrapText="1" shrinkToFit="1"/>
    </xf>
    <xf numFmtId="0" fontId="0" fillId="0" borderId="0" xfId="0"/>
    <xf numFmtId="0" fontId="7" fillId="14" borderId="1" xfId="0" applyFont="1" applyFill="1" applyBorder="1" applyAlignment="1" applyProtection="1">
      <alignment horizontal="left" vertical="top" wrapText="1" shrinkToFit="1"/>
    </xf>
    <xf numFmtId="0" fontId="0" fillId="0" borderId="0" xfId="0"/>
    <xf numFmtId="0" fontId="7" fillId="14" borderId="1" xfId="0" applyFont="1" applyFill="1" applyBorder="1" applyAlignment="1" applyProtection="1">
      <alignment horizontal="left" vertical="top" wrapText="1" shrinkToFit="1"/>
    </xf>
    <xf numFmtId="0" fontId="0" fillId="0" borderId="0" xfId="0"/>
    <xf numFmtId="0" fontId="1" fillId="6" borderId="1" xfId="0" applyNumberFormat="1" applyFont="1" applyFill="1" applyBorder="1" applyAlignment="1" applyProtection="1">
      <alignment horizontal="left" wrapText="1" shrinkToFit="1"/>
      <protection locked="0"/>
    </xf>
    <xf numFmtId="49" fontId="1" fillId="15" borderId="1" xfId="0" applyNumberFormat="1" applyFont="1" applyFill="1" applyBorder="1" applyAlignment="1" applyProtection="1">
      <alignment horizontal="left" wrapText="1" shrinkToFit="1"/>
      <protection locked="0"/>
    </xf>
    <xf numFmtId="0" fontId="7" fillId="14" borderId="1" xfId="0" applyFont="1" applyFill="1" applyBorder="1" applyAlignment="1" applyProtection="1">
      <alignment horizontal="left" vertical="top" wrapText="1" shrinkToFit="1"/>
    </xf>
    <xf numFmtId="0" fontId="19" fillId="0" borderId="0" xfId="0" applyFont="1"/>
    <xf numFmtId="0" fontId="21" fillId="0" borderId="0" xfId="0" applyFont="1" applyAlignment="1">
      <alignment shrinkToFit="1"/>
    </xf>
    <xf numFmtId="0" fontId="21" fillId="0" borderId="0" xfId="0" applyFont="1" applyAlignment="1"/>
    <xf numFmtId="11" fontId="22" fillId="0" borderId="0" xfId="0" applyNumberFormat="1" applyFont="1"/>
    <xf numFmtId="0" fontId="20" fillId="0" borderId="0" xfId="0" applyFont="1"/>
    <xf numFmtId="0" fontId="22" fillId="0" borderId="0" xfId="0" applyFont="1" applyAlignment="1"/>
    <xf numFmtId="0" fontId="23" fillId="3" borderId="1" xfId="0" applyFont="1" applyFill="1" applyBorder="1" applyAlignment="1" applyProtection="1">
      <alignment wrapText="1" shrinkToFit="1"/>
    </xf>
    <xf numFmtId="0" fontId="23" fillId="3" borderId="1" xfId="0" applyFont="1" applyFill="1" applyBorder="1" applyAlignment="1" applyProtection="1">
      <alignment horizontal="left" vertical="top" wrapText="1" shrinkToFit="1"/>
    </xf>
    <xf numFmtId="0" fontId="23" fillId="3" borderId="1" xfId="0" applyFont="1" applyFill="1" applyBorder="1" applyAlignment="1" applyProtection="1">
      <alignment horizontal="center" vertical="top" wrapText="1" shrinkToFit="1"/>
    </xf>
    <xf numFmtId="0" fontId="24" fillId="3" borderId="1" xfId="0" applyFont="1" applyFill="1" applyBorder="1" applyAlignment="1" applyProtection="1">
      <alignment horizontal="center" vertical="top" wrapText="1" shrinkToFit="1"/>
    </xf>
    <xf numFmtId="0" fontId="23" fillId="3" borderId="1" xfId="0" applyFont="1" applyFill="1" applyBorder="1" applyAlignment="1" applyProtection="1">
      <alignment horizontal="left" vertical="top" shrinkToFit="1"/>
    </xf>
    <xf numFmtId="0" fontId="24" fillId="3" borderId="1" xfId="0" applyFont="1" applyFill="1" applyBorder="1" applyAlignment="1" applyProtection="1">
      <alignment horizontal="left" vertical="top" wrapText="1" shrinkToFit="1"/>
    </xf>
    <xf numFmtId="0" fontId="1" fillId="9" borderId="1" xfId="0" applyNumberFormat="1" applyFont="1" applyFill="1" applyBorder="1" applyAlignment="1" applyProtection="1">
      <alignment horizontal="left" wrapText="1" shrinkToFit="1"/>
      <protection locked="0"/>
    </xf>
    <xf numFmtId="4" fontId="23" fillId="5" borderId="1" xfId="0" applyNumberFormat="1" applyFont="1" applyFill="1" applyBorder="1" applyAlignment="1" applyProtection="1">
      <alignment horizontal="right" wrapText="1" shrinkToFit="1"/>
      <protection locked="0"/>
    </xf>
    <xf numFmtId="4" fontId="23" fillId="8" borderId="1" xfId="0" applyNumberFormat="1" applyFont="1" applyFill="1" applyBorder="1" applyAlignment="1" applyProtection="1">
      <alignment horizontal="right" wrapText="1" shrinkToFit="1"/>
    </xf>
    <xf numFmtId="0" fontId="23" fillId="3" borderId="6" xfId="0" applyFont="1" applyFill="1" applyBorder="1" applyAlignment="1" applyProtection="1">
      <alignment shrinkToFit="1"/>
    </xf>
    <xf numFmtId="0" fontId="23" fillId="3" borderId="11" xfId="0" applyFont="1" applyFill="1" applyBorder="1" applyAlignment="1" applyProtection="1">
      <alignment shrinkToFit="1"/>
    </xf>
    <xf numFmtId="0" fontId="23" fillId="3" borderId="3" xfId="0" applyFont="1" applyFill="1" applyBorder="1" applyAlignment="1" applyProtection="1">
      <alignment shrinkToFit="1"/>
    </xf>
    <xf numFmtId="10" fontId="23" fillId="8" borderId="1" xfId="0" applyNumberFormat="1" applyFont="1" applyFill="1" applyBorder="1" applyAlignment="1" applyProtection="1">
      <alignment horizontal="right" wrapText="1" shrinkToFit="1"/>
    </xf>
    <xf numFmtId="0" fontId="6" fillId="0" borderId="7" xfId="0" applyFont="1" applyBorder="1" applyAlignment="1">
      <alignment shrinkToFit="1"/>
    </xf>
    <xf numFmtId="0" fontId="6" fillId="0" borderId="0" xfId="0" applyFont="1" applyBorder="1" applyAlignment="1">
      <alignment shrinkToFit="1"/>
    </xf>
    <xf numFmtId="0" fontId="6" fillId="13" borderId="0" xfId="0" applyFont="1" applyFill="1" applyAlignment="1">
      <alignment shrinkToFit="1"/>
    </xf>
    <xf numFmtId="0" fontId="6" fillId="0" borderId="0" xfId="0" applyFont="1" applyFill="1" applyBorder="1" applyAlignment="1" applyProtection="1">
      <alignment shrinkToFit="1"/>
    </xf>
    <xf numFmtId="0" fontId="6" fillId="0" borderId="0" xfId="0" applyFont="1" applyFill="1" applyBorder="1" applyAlignment="1">
      <alignment shrinkToFit="1"/>
    </xf>
    <xf numFmtId="0" fontId="6" fillId="5" borderId="0" xfId="0" applyFont="1" applyFill="1" applyBorder="1" applyAlignment="1">
      <alignment horizontal="right" shrinkToFit="1"/>
    </xf>
    <xf numFmtId="0" fontId="6" fillId="0" borderId="0" xfId="0" applyFont="1" applyAlignment="1">
      <alignment wrapText="1" shrinkToFit="1"/>
    </xf>
    <xf numFmtId="0" fontId="6" fillId="0" borderId="0" xfId="0" applyFont="1" applyAlignment="1">
      <alignment horizontal="right" wrapText="1" shrinkToFit="1"/>
    </xf>
    <xf numFmtId="0" fontId="26" fillId="0" borderId="0" xfId="0" applyFont="1" applyAlignment="1">
      <alignment shrinkToFit="1"/>
    </xf>
    <xf numFmtId="0" fontId="1" fillId="9" borderId="1" xfId="0" applyNumberFormat="1" applyFont="1" applyFill="1" applyBorder="1" applyAlignment="1" applyProtection="1">
      <alignment horizontal="left" wrapText="1" shrinkToFit="1"/>
    </xf>
    <xf numFmtId="1" fontId="1" fillId="5" borderId="1" xfId="0" applyNumberFormat="1" applyFont="1" applyFill="1" applyBorder="1" applyAlignment="1" applyProtection="1">
      <alignment horizontal="right" wrapText="1" shrinkToFit="1"/>
      <protection locked="0"/>
    </xf>
    <xf numFmtId="0" fontId="10" fillId="10" borderId="0" xfId="0" applyFont="1" applyFill="1" applyAlignment="1">
      <alignment horizontal="center"/>
    </xf>
    <xf numFmtId="0" fontId="13" fillId="3" borderId="2" xfId="0" applyFont="1" applyFill="1" applyBorder="1" applyAlignment="1" applyProtection="1">
      <alignment horizontal="center" vertical="top" wrapText="1" shrinkToFit="1"/>
    </xf>
    <xf numFmtId="0" fontId="12" fillId="3" borderId="5" xfId="0" applyFont="1" applyFill="1" applyBorder="1" applyAlignment="1" applyProtection="1">
      <alignment horizontal="center" vertical="top" wrapText="1" shrinkToFit="1"/>
    </xf>
    <xf numFmtId="0" fontId="0" fillId="0" borderId="0" xfId="0" applyBorder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7" fillId="3" borderId="2" xfId="0" applyFont="1" applyFill="1" applyBorder="1" applyAlignment="1">
      <alignment horizontal="left" vertical="top"/>
    </xf>
    <xf numFmtId="0" fontId="7" fillId="3" borderId="9" xfId="0" applyFont="1" applyFill="1" applyBorder="1" applyAlignment="1">
      <alignment horizontal="left" vertical="top"/>
    </xf>
    <xf numFmtId="0" fontId="7" fillId="3" borderId="2" xfId="0" applyFont="1" applyFill="1" applyBorder="1" applyAlignment="1" applyProtection="1">
      <alignment horizontal="left" vertical="top" wrapText="1" shrinkToFit="1"/>
    </xf>
    <xf numFmtId="0" fontId="7" fillId="3" borderId="1" xfId="0" applyFont="1" applyFill="1" applyBorder="1" applyAlignment="1" applyProtection="1">
      <alignment horizontal="left" vertical="top" wrapText="1" shrinkToFit="1"/>
    </xf>
    <xf numFmtId="0" fontId="7" fillId="3" borderId="2" xfId="0" applyFont="1" applyFill="1" applyBorder="1" applyAlignment="1" applyProtection="1">
      <alignment horizontal="left" vertical="center" wrapText="1" shrinkToFi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10" borderId="0" xfId="0" applyFont="1" applyFill="1" applyAlignment="1">
      <alignment horizontal="right"/>
    </xf>
    <xf numFmtId="0" fontId="0" fillId="0" borderId="0" xfId="0" applyAlignment="1"/>
    <xf numFmtId="0" fontId="7" fillId="3" borderId="4" xfId="0" applyFont="1" applyFill="1" applyBorder="1" applyAlignment="1" applyProtection="1">
      <alignment horizontal="right" vertical="center" wrapText="1" shrinkToFit="1"/>
    </xf>
    <xf numFmtId="0" fontId="7" fillId="3" borderId="5" xfId="0" applyFont="1" applyFill="1" applyBorder="1" applyAlignment="1" applyProtection="1">
      <alignment horizontal="right" vertical="center" wrapText="1" shrinkToFit="1"/>
    </xf>
    <xf numFmtId="0" fontId="13" fillId="3" borderId="4" xfId="0" applyFont="1" applyFill="1" applyBorder="1" applyAlignment="1" applyProtection="1">
      <alignment horizontal="right" vertical="top" wrapText="1" shrinkToFit="1"/>
    </xf>
    <xf numFmtId="0" fontId="13" fillId="3" borderId="1" xfId="0" applyFont="1" applyFill="1" applyBorder="1" applyAlignment="1" applyProtection="1">
      <alignment horizontal="left" vertical="top" wrapText="1" shrinkToFit="1"/>
    </xf>
    <xf numFmtId="0" fontId="13" fillId="3" borderId="4" xfId="0" applyFont="1" applyFill="1" applyBorder="1" applyAlignment="1" applyProtection="1">
      <alignment horizontal="center" vertical="top" wrapText="1" shrinkToFit="1"/>
    </xf>
    <xf numFmtId="0" fontId="13" fillId="3" borderId="5" xfId="0" applyFont="1" applyFill="1" applyBorder="1" applyAlignment="1" applyProtection="1">
      <alignment horizontal="center" vertical="top" wrapText="1" shrinkToFit="1"/>
    </xf>
    <xf numFmtId="0" fontId="2" fillId="3" borderId="2" xfId="0" applyFont="1" applyFill="1" applyBorder="1" applyAlignment="1" applyProtection="1">
      <alignment horizontal="left" vertical="center" wrapText="1"/>
    </xf>
    <xf numFmtId="0" fontId="7" fillId="3" borderId="4" xfId="0" applyFont="1" applyFill="1" applyBorder="1" applyAlignment="1" applyProtection="1">
      <alignment horizontal="left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0" fontId="4" fillId="0" borderId="0" xfId="3" applyAlignment="1" applyProtection="1">
      <alignment horizontal="right"/>
    </xf>
    <xf numFmtId="0" fontId="7" fillId="3" borderId="2" xfId="0" applyFont="1" applyFill="1" applyBorder="1" applyAlignment="1" applyProtection="1">
      <alignment horizontal="left"/>
    </xf>
    <xf numFmtId="0" fontId="7" fillId="3" borderId="4" xfId="0" applyFont="1" applyFill="1" applyBorder="1" applyAlignment="1" applyProtection="1">
      <alignment horizontal="left"/>
    </xf>
    <xf numFmtId="0" fontId="7" fillId="3" borderId="4" xfId="0" applyFont="1" applyFill="1" applyBorder="1" applyAlignment="1" applyProtection="1">
      <alignment horizontal="right"/>
    </xf>
    <xf numFmtId="0" fontId="7" fillId="3" borderId="5" xfId="0" applyFont="1" applyFill="1" applyBorder="1" applyAlignment="1" applyProtection="1">
      <alignment horizontal="left" vertical="top" wrapText="1" shrinkToFit="1"/>
    </xf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2" fillId="3" borderId="5" xfId="0" applyFont="1" applyFill="1" applyBorder="1" applyAlignment="1" applyProtection="1">
      <alignment horizontal="left" vertical="top" wrapText="1" shrinkToFit="1"/>
    </xf>
    <xf numFmtId="0" fontId="7" fillId="3" borderId="9" xfId="0" applyFont="1" applyFill="1" applyBorder="1" applyAlignment="1">
      <alignment horizontal="left"/>
    </xf>
    <xf numFmtId="0" fontId="0" fillId="0" borderId="0" xfId="0" applyAlignment="1">
      <alignment horizontal="left" vertical="top" wrapText="1"/>
    </xf>
    <xf numFmtId="0" fontId="23" fillId="3" borderId="2" xfId="0" applyFont="1" applyFill="1" applyBorder="1" applyAlignment="1" applyProtection="1">
      <alignment horizontal="left" wrapText="1" shrinkToFit="1"/>
    </xf>
    <xf numFmtId="0" fontId="23" fillId="3" borderId="5" xfId="0" applyFont="1" applyFill="1" applyBorder="1" applyAlignment="1" applyProtection="1">
      <alignment horizontal="left" wrapText="1" shrinkToFit="1"/>
    </xf>
    <xf numFmtId="0" fontId="24" fillId="3" borderId="2" xfId="0" applyFont="1" applyFill="1" applyBorder="1" applyAlignment="1" applyProtection="1">
      <alignment horizontal="left" vertical="top" wrapText="1" shrinkToFit="1"/>
    </xf>
    <xf numFmtId="0" fontId="24" fillId="3" borderId="4" xfId="0" applyFont="1" applyFill="1" applyBorder="1" applyAlignment="1" applyProtection="1">
      <alignment horizontal="left" vertical="top" wrapText="1" shrinkToFit="1"/>
    </xf>
    <xf numFmtId="0" fontId="24" fillId="3" borderId="5" xfId="0" applyFont="1" applyFill="1" applyBorder="1" applyAlignment="1" applyProtection="1">
      <alignment horizontal="left" vertical="top" wrapText="1" shrinkToFit="1"/>
    </xf>
    <xf numFmtId="0" fontId="23" fillId="3" borderId="2" xfId="0" applyFont="1" applyFill="1" applyBorder="1" applyAlignment="1" applyProtection="1">
      <alignment horizontal="left" vertical="top" wrapText="1" shrinkToFit="1"/>
    </xf>
    <xf numFmtId="0" fontId="23" fillId="3" borderId="4" xfId="0" applyFont="1" applyFill="1" applyBorder="1" applyAlignment="1" applyProtection="1">
      <alignment horizontal="left" vertical="top" wrapText="1" shrinkToFit="1"/>
    </xf>
    <xf numFmtId="0" fontId="23" fillId="3" borderId="5" xfId="0" applyFont="1" applyFill="1" applyBorder="1" applyAlignment="1" applyProtection="1">
      <alignment horizontal="left" vertical="top" wrapText="1" shrinkToFit="1"/>
    </xf>
    <xf numFmtId="0" fontId="0" fillId="3" borderId="2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left"/>
    </xf>
    <xf numFmtId="0" fontId="7" fillId="3" borderId="2" xfId="0" applyFont="1" applyFill="1" applyBorder="1" applyAlignment="1"/>
    <xf numFmtId="0" fontId="7" fillId="3" borderId="4" xfId="0" applyFont="1" applyFill="1" applyBorder="1" applyAlignment="1"/>
    <xf numFmtId="0" fontId="7" fillId="3" borderId="4" xfId="0" applyFont="1" applyFill="1" applyBorder="1" applyAlignment="1" applyProtection="1">
      <alignment horizontal="right" vertical="top" wrapText="1" shrinkToFit="1"/>
    </xf>
    <xf numFmtId="0" fontId="7" fillId="3" borderId="5" xfId="0" applyFont="1" applyFill="1" applyBorder="1" applyAlignment="1" applyProtection="1">
      <alignment horizontal="right" vertical="top" wrapText="1" shrinkToFit="1"/>
    </xf>
    <xf numFmtId="0" fontId="0" fillId="3" borderId="6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</cellXfs>
  <cellStyles count="20">
    <cellStyle name="Comma 2" xfId="1"/>
    <cellStyle name="Comma 2 2" xfId="9"/>
    <cellStyle name="Comma 2 3" xfId="10"/>
    <cellStyle name="Comma 2 4" xfId="18"/>
    <cellStyle name="Currency 2" xfId="2"/>
    <cellStyle name="Currency 2 2" xfId="14"/>
    <cellStyle name="Currency 2 3" xfId="17"/>
    <cellStyle name="Currency 2 4" xfId="19"/>
    <cellStyle name="Hyperlink" xfId="3" builtinId="8"/>
    <cellStyle name="Hyperlink 2" xfId="4"/>
    <cellStyle name="Neutral 2" xfId="5"/>
    <cellStyle name="Normal" xfId="0" builtinId="0"/>
    <cellStyle name="Normal 2" xfId="6"/>
    <cellStyle name="Normal 2 2" xfId="7"/>
    <cellStyle name="Normal 2 3" xfId="11"/>
    <cellStyle name="Normal 2 4" xfId="15"/>
    <cellStyle name="Normal 2 5" xfId="16"/>
    <cellStyle name="Normal 2_CR On BS excl. Sec. (C)" xfId="12"/>
    <cellStyle name="Normal 3" xfId="8"/>
    <cellStyle name="Percent 2" xfId="1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D4E5F8"/>
      <rgbColor rgb="000066CC"/>
      <rgbColor rgb="00A8FFD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D5B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68FBE40-B964-453C-BEA2-77F32F2C294F}" ax:persistence="persistStorage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19050</xdr:colOff>
          <xdr:row>0</xdr:row>
          <xdr:rowOff>19050</xdr:rowOff>
        </xdr:to>
        <xdr:sp macro="" textlink="">
          <xdr:nvSpPr>
            <xdr:cNvPr id="1025" name="TrinStgClass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E95F67F-85F2-419C-AD81-B23C53299A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4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5.v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8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9.v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A10"/>
  <sheetViews>
    <sheetView workbookViewId="0"/>
  </sheetViews>
  <sheetFormatPr defaultColWidth="9.140625" defaultRowHeight="15" x14ac:dyDescent="0.25"/>
  <cols>
    <col min="1" max="1" width="199.140625" style="1" customWidth="1"/>
    <col min="2" max="16384" width="9.140625" style="1"/>
  </cols>
  <sheetData>
    <row r="1" spans="1:27" ht="225" x14ac:dyDescent="0.25">
      <c r="A1" s="5" t="s">
        <v>1937</v>
      </c>
      <c r="AA1" s="1" t="s">
        <v>271</v>
      </c>
    </row>
    <row r="6" spans="1:27" ht="90" x14ac:dyDescent="0.25">
      <c r="A6" s="5" t="s">
        <v>270</v>
      </c>
    </row>
    <row r="9" spans="1:27" x14ac:dyDescent="0.25">
      <c r="A9" s="5"/>
    </row>
    <row r="10" spans="1:27" x14ac:dyDescent="0.25">
      <c r="A10" s="5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  <drawing r:id="rId2"/>
  <legacyDrawing r:id="rId3"/>
  <controls>
    <mc:AlternateContent xmlns:mc="http://schemas.openxmlformats.org/markup-compatibility/2006">
      <mc:Choice Requires="x14">
        <control shapeId="1025" r:id="rId4" name="TrinStgClass1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19050</xdr:colOff>
                <xdr:row>0</xdr:row>
                <xdr:rowOff>19050</xdr:rowOff>
              </to>
            </anchor>
          </controlPr>
        </control>
      </mc:Choice>
      <mc:Fallback>
        <control shapeId="1025" r:id="rId4" name="TrinStgClass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H37"/>
  <sheetViews>
    <sheetView showGridLines="0" topLeftCell="D1" workbookViewId="0">
      <selection sqref="A1:C1048576"/>
    </sheetView>
  </sheetViews>
  <sheetFormatPr defaultRowHeight="15" x14ac:dyDescent="0.25"/>
  <cols>
    <col min="1" max="3" width="9.140625" hidden="1" customWidth="1"/>
    <col min="4" max="4" width="61.85546875" customWidth="1"/>
    <col min="5" max="5" width="21.85546875" customWidth="1"/>
  </cols>
  <sheetData>
    <row r="1" spans="1:8" ht="27.95" customHeight="1" x14ac:dyDescent="0.3">
      <c r="A1" s="10" t="s">
        <v>708</v>
      </c>
      <c r="D1" s="167" t="s">
        <v>50</v>
      </c>
      <c r="E1" s="167"/>
      <c r="F1" s="167"/>
      <c r="G1" s="167"/>
      <c r="H1" s="167"/>
    </row>
    <row r="3" spans="1:8" x14ac:dyDescent="0.25">
      <c r="E3" s="96" t="s">
        <v>235</v>
      </c>
    </row>
    <row r="4" spans="1:8" hidden="1" x14ac:dyDescent="0.25">
      <c r="E4" s="68"/>
    </row>
    <row r="5" spans="1:8" s="110" customFormat="1" ht="14.45" hidden="1" x14ac:dyDescent="0.25">
      <c r="A5" s="118"/>
      <c r="B5" s="118"/>
      <c r="C5" s="118" t="s">
        <v>1084</v>
      </c>
      <c r="D5" s="118"/>
      <c r="E5" s="118"/>
      <c r="F5" s="118"/>
      <c r="G5" s="118"/>
    </row>
    <row r="6" spans="1:8" s="110" customFormat="1" ht="14.45" hidden="1" x14ac:dyDescent="0.25">
      <c r="A6" s="118"/>
      <c r="B6" s="118"/>
      <c r="C6" s="118"/>
      <c r="D6" s="118"/>
      <c r="E6" s="118"/>
      <c r="F6" s="118"/>
      <c r="G6" s="118"/>
    </row>
    <row r="7" spans="1:8" s="110" customFormat="1" x14ac:dyDescent="0.25">
      <c r="A7" s="118"/>
      <c r="B7" s="118"/>
      <c r="C7" s="118"/>
      <c r="D7" s="118"/>
      <c r="E7" s="118"/>
      <c r="F7" s="118"/>
      <c r="G7" s="118"/>
    </row>
    <row r="8" spans="1:8" s="110" customFormat="1" x14ac:dyDescent="0.25">
      <c r="A8" s="118"/>
      <c r="B8" s="118"/>
      <c r="C8" s="118" t="s">
        <v>282</v>
      </c>
      <c r="D8" s="118" t="s">
        <v>1335</v>
      </c>
      <c r="E8" s="118"/>
      <c r="F8" s="118" t="s">
        <v>281</v>
      </c>
      <c r="G8" s="118" t="s">
        <v>1330</v>
      </c>
    </row>
    <row r="9" spans="1:8" s="110" customFormat="1" x14ac:dyDescent="0.25">
      <c r="A9" s="118"/>
      <c r="B9" s="118"/>
      <c r="C9" s="118" t="s">
        <v>1335</v>
      </c>
      <c r="D9" s="41"/>
      <c r="E9" s="47" t="s">
        <v>674</v>
      </c>
      <c r="G9" s="118"/>
    </row>
    <row r="10" spans="1:8" s="110" customFormat="1" x14ac:dyDescent="0.25">
      <c r="A10" s="118"/>
      <c r="B10" s="118"/>
      <c r="C10" s="161" t="s">
        <v>1335</v>
      </c>
      <c r="D10" s="175" t="s">
        <v>1085</v>
      </c>
      <c r="E10" s="176"/>
      <c r="G10" s="118"/>
    </row>
    <row r="11" spans="1:8" s="110" customFormat="1" hidden="1" x14ac:dyDescent="0.25">
      <c r="A11" s="118"/>
      <c r="B11" s="118"/>
      <c r="C11" s="118" t="s">
        <v>281</v>
      </c>
      <c r="G11" s="118"/>
    </row>
    <row r="12" spans="1:8" s="110" customFormat="1" x14ac:dyDescent="0.25">
      <c r="A12" s="118" t="s">
        <v>1086</v>
      </c>
      <c r="B12" s="118"/>
      <c r="C12" s="118"/>
      <c r="D12" s="111" t="s">
        <v>1087</v>
      </c>
      <c r="E12" s="83">
        <f>'Sch1(F)'!E14</f>
        <v>0</v>
      </c>
      <c r="G12" s="118"/>
    </row>
    <row r="13" spans="1:8" s="110" customFormat="1" x14ac:dyDescent="0.25">
      <c r="A13" s="118" t="s">
        <v>1226</v>
      </c>
      <c r="B13" s="118"/>
      <c r="C13" s="118"/>
      <c r="D13" s="111" t="s">
        <v>1088</v>
      </c>
      <c r="E13" s="83">
        <f>'Sch2'!E11</f>
        <v>0</v>
      </c>
      <c r="G13" s="118"/>
    </row>
    <row r="14" spans="1:8" s="110" customFormat="1" x14ac:dyDescent="0.25">
      <c r="A14" s="118" t="s">
        <v>1692</v>
      </c>
      <c r="B14" s="118"/>
      <c r="C14" s="118"/>
      <c r="D14" s="111" t="s">
        <v>1089</v>
      </c>
      <c r="E14" s="83">
        <f>'Sch3,4And5'!E12</f>
        <v>0</v>
      </c>
      <c r="G14" s="118"/>
    </row>
    <row r="15" spans="1:8" s="110" customFormat="1" x14ac:dyDescent="0.25">
      <c r="A15" s="118" t="s">
        <v>1715</v>
      </c>
      <c r="B15" s="118"/>
      <c r="C15" s="118"/>
      <c r="D15" s="111" t="s">
        <v>1090</v>
      </c>
      <c r="E15" s="83">
        <f>'Sch3,4And5'!E22</f>
        <v>0</v>
      </c>
      <c r="G15" s="118"/>
    </row>
    <row r="16" spans="1:8" s="110" customFormat="1" ht="15" customHeight="1" x14ac:dyDescent="0.25">
      <c r="A16" s="118" t="s">
        <v>1364</v>
      </c>
      <c r="B16" s="118"/>
      <c r="C16" s="118"/>
      <c r="D16" s="111" t="s">
        <v>1091</v>
      </c>
      <c r="E16" s="83">
        <f>'Sch3,4And5'!E35</f>
        <v>0</v>
      </c>
      <c r="G16" s="118"/>
    </row>
    <row r="17" spans="1:7" s="110" customFormat="1" x14ac:dyDescent="0.25">
      <c r="A17" s="118" t="s">
        <v>1092</v>
      </c>
      <c r="B17" s="118"/>
      <c r="C17" s="118"/>
      <c r="D17" s="34" t="s">
        <v>348</v>
      </c>
      <c r="E17" s="83">
        <f>E12+E13+E14+E15+E16</f>
        <v>0</v>
      </c>
      <c r="G17" s="118"/>
    </row>
    <row r="18" spans="1:7" s="110" customFormat="1" x14ac:dyDescent="0.25">
      <c r="A18" s="118"/>
      <c r="B18" s="118"/>
      <c r="C18" s="118"/>
      <c r="D18" s="177" t="s">
        <v>349</v>
      </c>
      <c r="E18" s="178"/>
      <c r="G18" s="118"/>
    </row>
    <row r="19" spans="1:7" s="110" customFormat="1" ht="15" customHeight="1" x14ac:dyDescent="0.25">
      <c r="A19" s="118" t="s">
        <v>350</v>
      </c>
      <c r="B19" s="118"/>
      <c r="C19" s="118"/>
      <c r="D19" s="111" t="s">
        <v>351</v>
      </c>
      <c r="E19" s="83">
        <f>Sch6And7!E12</f>
        <v>0</v>
      </c>
      <c r="G19" s="118"/>
    </row>
    <row r="20" spans="1:7" s="110" customFormat="1" ht="15" customHeight="1" x14ac:dyDescent="0.25">
      <c r="A20" s="118" t="s">
        <v>186</v>
      </c>
      <c r="B20" s="118"/>
      <c r="C20" s="118"/>
      <c r="D20" s="111" t="s">
        <v>352</v>
      </c>
      <c r="E20" s="83">
        <f>Sch6And7!E17</f>
        <v>0</v>
      </c>
      <c r="G20" s="118"/>
    </row>
    <row r="21" spans="1:7" s="110" customFormat="1" x14ac:dyDescent="0.25">
      <c r="A21" s="118" t="s">
        <v>21</v>
      </c>
      <c r="B21" s="118"/>
      <c r="C21" s="118"/>
      <c r="D21" s="111" t="s">
        <v>353</v>
      </c>
      <c r="E21" s="83">
        <f>Sch8And9!E12</f>
        <v>0</v>
      </c>
      <c r="G21" s="118"/>
    </row>
    <row r="22" spans="1:7" s="110" customFormat="1" x14ac:dyDescent="0.25">
      <c r="A22" s="118" t="s">
        <v>977</v>
      </c>
      <c r="B22" s="118"/>
      <c r="C22" s="118"/>
      <c r="D22" s="111" t="s">
        <v>354</v>
      </c>
      <c r="E22" s="83">
        <f>Sch8And9!E26</f>
        <v>0</v>
      </c>
      <c r="G22" s="118"/>
    </row>
    <row r="23" spans="1:7" s="110" customFormat="1" x14ac:dyDescent="0.25">
      <c r="A23" s="118" t="s">
        <v>876</v>
      </c>
      <c r="B23" s="118"/>
      <c r="C23" s="118"/>
      <c r="D23" s="111" t="s">
        <v>1198</v>
      </c>
      <c r="E23" s="83">
        <f>'Sch10,11And12'!E12</f>
        <v>0</v>
      </c>
      <c r="G23" s="118"/>
    </row>
    <row r="24" spans="1:7" s="110" customFormat="1" x14ac:dyDescent="0.25">
      <c r="A24" s="118" t="s">
        <v>1378</v>
      </c>
      <c r="B24" s="118"/>
      <c r="C24" s="118"/>
      <c r="D24" s="111" t="s">
        <v>1199</v>
      </c>
      <c r="E24" s="83">
        <f>'Sch10,11And12'!E34</f>
        <v>0</v>
      </c>
      <c r="G24" s="118"/>
    </row>
    <row r="25" spans="1:7" s="110" customFormat="1" x14ac:dyDescent="0.25">
      <c r="A25" s="118" t="s">
        <v>910</v>
      </c>
      <c r="B25" s="118"/>
      <c r="C25" s="118"/>
      <c r="D25" s="34" t="s">
        <v>911</v>
      </c>
      <c r="E25" s="83">
        <f>E19+E20+E21+E22+E23+E24</f>
        <v>0</v>
      </c>
      <c r="G25" s="118"/>
    </row>
    <row r="26" spans="1:7" s="110" customFormat="1" x14ac:dyDescent="0.25">
      <c r="A26" s="118" t="s">
        <v>912</v>
      </c>
      <c r="B26" s="118"/>
      <c r="C26" s="118"/>
      <c r="D26" s="111" t="s">
        <v>913</v>
      </c>
      <c r="E26" s="83">
        <f>'Sch10,11And12'!E43</f>
        <v>0</v>
      </c>
      <c r="G26" s="118"/>
    </row>
    <row r="27" spans="1:7" s="110" customFormat="1" x14ac:dyDescent="0.25">
      <c r="A27" s="118" t="s">
        <v>914</v>
      </c>
      <c r="B27" s="118"/>
      <c r="C27" s="118"/>
      <c r="D27" s="111" t="s">
        <v>915</v>
      </c>
      <c r="E27" s="82"/>
      <c r="G27" s="118"/>
    </row>
    <row r="28" spans="1:7" s="110" customFormat="1" ht="15" customHeight="1" x14ac:dyDescent="0.25">
      <c r="A28" s="118" t="s">
        <v>1215</v>
      </c>
      <c r="B28" s="118"/>
      <c r="C28" s="118"/>
      <c r="D28" s="111" t="s">
        <v>1216</v>
      </c>
      <c r="E28" s="82"/>
      <c r="G28" s="118"/>
    </row>
    <row r="29" spans="1:7" s="110" customFormat="1" x14ac:dyDescent="0.25">
      <c r="A29" s="118" t="s">
        <v>1217</v>
      </c>
      <c r="B29" s="118"/>
      <c r="C29" s="118"/>
      <c r="D29" s="111" t="s">
        <v>1218</v>
      </c>
      <c r="E29" s="82"/>
      <c r="G29" s="118"/>
    </row>
    <row r="30" spans="1:7" s="110" customFormat="1" x14ac:dyDescent="0.25">
      <c r="A30" s="118" t="s">
        <v>1238</v>
      </c>
      <c r="B30" s="118"/>
      <c r="C30" s="118"/>
      <c r="D30" s="111" t="s">
        <v>1219</v>
      </c>
      <c r="E30" s="82"/>
      <c r="G30" s="118"/>
    </row>
    <row r="31" spans="1:7" s="110" customFormat="1" x14ac:dyDescent="0.25">
      <c r="A31" s="118"/>
      <c r="B31" s="118"/>
      <c r="C31" s="118" t="s">
        <v>281</v>
      </c>
      <c r="G31" s="118"/>
    </row>
    <row r="32" spans="1:7" s="110" customFormat="1" x14ac:dyDescent="0.25">
      <c r="A32" s="118"/>
      <c r="B32" s="118"/>
      <c r="C32" s="118" t="s">
        <v>1331</v>
      </c>
      <c r="D32" s="118"/>
      <c r="E32" s="118"/>
      <c r="F32" s="118"/>
      <c r="G32" s="118" t="s">
        <v>1332</v>
      </c>
    </row>
    <row r="33" s="110" customFormat="1" x14ac:dyDescent="0.25"/>
    <row r="34" s="110" customFormat="1" x14ac:dyDescent="0.25"/>
    <row r="35" s="110" customFormat="1" x14ac:dyDescent="0.25"/>
    <row r="36" s="110" customFormat="1" x14ac:dyDescent="0.25"/>
    <row r="37" s="110" customFormat="1" x14ac:dyDescent="0.25"/>
  </sheetData>
  <mergeCells count="3">
    <mergeCell ref="D10:E10"/>
    <mergeCell ref="D18:E18"/>
    <mergeCell ref="D1:H1"/>
  </mergeCells>
  <phoneticPr fontId="3" type="noConversion"/>
  <dataValidations count="18">
    <dataValidation type="decimal" allowBlank="1" showInputMessage="1" showErrorMessage="1" errorTitle="Input Error" error="Please enter a numeric value between 0 and 99999999999999999" sqref="E1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0">
      <formula1>0</formula1>
      <formula2>99999999999999900</formula2>
    </dataValidation>
  </dataValidations>
  <hyperlinks>
    <hyperlink ref="E3" location="Navigation!A1" display="Back To Navigation Page"/>
  </hyperlinks>
  <pageMargins left="0.75" right="0.75" top="1" bottom="1" header="0.5" footer="0.5"/>
  <pageSetup paperSize="9" orientation="portrait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I171"/>
  <sheetViews>
    <sheetView showGridLines="0" topLeftCell="D1" workbookViewId="0">
      <selection sqref="A1:C1048576"/>
    </sheetView>
  </sheetViews>
  <sheetFormatPr defaultRowHeight="15" x14ac:dyDescent="0.25"/>
  <cols>
    <col min="1" max="3" width="9.140625" hidden="1" customWidth="1"/>
    <col min="4" max="4" width="51.7109375" customWidth="1"/>
    <col min="5" max="5" width="24.7109375" customWidth="1"/>
    <col min="6" max="6" width="18.140625" customWidth="1"/>
    <col min="7" max="7" width="24.7109375" customWidth="1"/>
  </cols>
  <sheetData>
    <row r="1" spans="1:8" ht="27.95" customHeight="1" x14ac:dyDescent="0.3">
      <c r="A1" s="10" t="s">
        <v>709</v>
      </c>
      <c r="D1" s="167" t="s">
        <v>491</v>
      </c>
      <c r="E1" s="167"/>
      <c r="F1" s="167"/>
      <c r="G1" s="167"/>
      <c r="H1" s="167"/>
    </row>
    <row r="3" spans="1:8" x14ac:dyDescent="0.25">
      <c r="E3" s="96" t="s">
        <v>235</v>
      </c>
    </row>
    <row r="4" spans="1:8" hidden="1" x14ac:dyDescent="0.25">
      <c r="G4" s="67"/>
    </row>
    <row r="5" spans="1:8" ht="1.5" hidden="1" customHeight="1" x14ac:dyDescent="0.25">
      <c r="A5" s="115"/>
      <c r="B5" s="115"/>
      <c r="C5" s="115" t="s">
        <v>1650</v>
      </c>
      <c r="D5" s="115"/>
      <c r="E5" s="115"/>
      <c r="F5" s="115"/>
      <c r="G5" s="115"/>
    </row>
    <row r="6" spans="1:8" ht="43.5" hidden="1" customHeight="1" x14ac:dyDescent="0.25">
      <c r="A6" s="115"/>
      <c r="B6" s="115"/>
      <c r="C6" s="115"/>
      <c r="D6" s="115"/>
      <c r="E6" s="115"/>
      <c r="F6" s="115"/>
      <c r="G6" s="115"/>
    </row>
    <row r="7" spans="1:8" ht="42.75" hidden="1" customHeight="1" x14ac:dyDescent="0.25">
      <c r="A7" s="115"/>
      <c r="B7" s="115"/>
      <c r="C7" s="115"/>
      <c r="D7" s="115"/>
      <c r="E7" s="115"/>
      <c r="F7" s="115"/>
      <c r="G7" s="115"/>
    </row>
    <row r="8" spans="1:8" ht="18.75" customHeight="1" x14ac:dyDescent="0.25">
      <c r="A8" s="115"/>
      <c r="B8" s="115"/>
      <c r="C8" s="115" t="s">
        <v>282</v>
      </c>
      <c r="D8" s="115" t="s">
        <v>1335</v>
      </c>
      <c r="E8" s="115"/>
      <c r="F8" s="115" t="s">
        <v>281</v>
      </c>
      <c r="G8" s="115" t="s">
        <v>1330</v>
      </c>
    </row>
    <row r="9" spans="1:8" ht="15" customHeight="1" x14ac:dyDescent="0.25">
      <c r="A9" s="115"/>
      <c r="B9" s="115"/>
      <c r="C9" s="117" t="s">
        <v>1335</v>
      </c>
      <c r="D9" s="44" t="s">
        <v>9</v>
      </c>
      <c r="E9" s="25" t="s">
        <v>674</v>
      </c>
      <c r="G9" s="115"/>
    </row>
    <row r="10" spans="1:8" hidden="1" x14ac:dyDescent="0.25">
      <c r="A10" s="115"/>
      <c r="B10" s="115"/>
      <c r="C10" s="115" t="s">
        <v>281</v>
      </c>
      <c r="G10" s="115"/>
    </row>
    <row r="11" spans="1:8" x14ac:dyDescent="0.25">
      <c r="A11" s="115" t="s">
        <v>1086</v>
      </c>
      <c r="B11" s="115"/>
      <c r="C11" s="115"/>
      <c r="D11" s="35" t="s">
        <v>1271</v>
      </c>
      <c r="E11" s="83">
        <f>E12+E15</f>
        <v>0</v>
      </c>
      <c r="G11" s="115"/>
    </row>
    <row r="12" spans="1:8" ht="15" customHeight="1" x14ac:dyDescent="0.25">
      <c r="A12" s="115" t="s">
        <v>306</v>
      </c>
      <c r="B12" s="115"/>
      <c r="C12" s="115"/>
      <c r="D12" s="14" t="s">
        <v>1270</v>
      </c>
      <c r="E12" s="83">
        <f>E13+E14</f>
        <v>0</v>
      </c>
      <c r="G12" s="115"/>
    </row>
    <row r="13" spans="1:8" ht="15" customHeight="1" x14ac:dyDescent="0.25">
      <c r="A13" s="115" t="s">
        <v>1709</v>
      </c>
      <c r="B13" s="115"/>
      <c r="C13" s="115"/>
      <c r="D13" s="11" t="s">
        <v>343</v>
      </c>
      <c r="E13" s="82"/>
      <c r="G13" s="115"/>
    </row>
    <row r="14" spans="1:8" x14ac:dyDescent="0.25">
      <c r="A14" s="115" t="s">
        <v>1710</v>
      </c>
      <c r="B14" s="115"/>
      <c r="C14" s="115"/>
      <c r="D14" s="11" t="s">
        <v>344</v>
      </c>
      <c r="E14" s="82"/>
      <c r="G14" s="115"/>
    </row>
    <row r="15" spans="1:8" x14ac:dyDescent="0.25">
      <c r="A15" s="115" t="s">
        <v>309</v>
      </c>
      <c r="B15" s="115"/>
      <c r="C15" s="115"/>
      <c r="D15" s="14" t="s">
        <v>345</v>
      </c>
      <c r="E15" s="83">
        <f>E16+E17</f>
        <v>0</v>
      </c>
      <c r="G15" s="115"/>
    </row>
    <row r="16" spans="1:8" x14ac:dyDescent="0.25">
      <c r="A16" s="115" t="s">
        <v>307</v>
      </c>
      <c r="B16" s="115"/>
      <c r="C16" s="115"/>
      <c r="D16" s="11" t="s">
        <v>346</v>
      </c>
      <c r="E16" s="82"/>
      <c r="G16" s="115"/>
    </row>
    <row r="17" spans="1:7" x14ac:dyDescent="0.25">
      <c r="A17" s="115" t="s">
        <v>308</v>
      </c>
      <c r="B17" s="115"/>
      <c r="C17" s="115"/>
      <c r="D17" s="11" t="s">
        <v>1508</v>
      </c>
      <c r="E17" s="82"/>
      <c r="G17" s="115"/>
    </row>
    <row r="18" spans="1:7" s="70" customFormat="1" ht="18" customHeight="1" x14ac:dyDescent="0.25">
      <c r="A18" s="162"/>
      <c r="B18" s="162"/>
      <c r="C18" s="162" t="s">
        <v>281</v>
      </c>
      <c r="G18" s="162"/>
    </row>
    <row r="19" spans="1:7" s="70" customFormat="1" ht="18" customHeight="1" x14ac:dyDescent="0.25">
      <c r="A19" s="162"/>
      <c r="B19" s="162"/>
      <c r="C19" s="162" t="s">
        <v>1331</v>
      </c>
      <c r="D19" s="162"/>
      <c r="E19" s="162"/>
      <c r="F19" s="162"/>
      <c r="G19" s="162" t="s">
        <v>1332</v>
      </c>
    </row>
    <row r="20" spans="1:7" s="70" customFormat="1" ht="15" customHeight="1" x14ac:dyDescent="0.25"/>
    <row r="21" spans="1:7" s="120" customFormat="1" ht="16.5" customHeight="1" x14ac:dyDescent="0.25"/>
    <row r="22" spans="1:7" s="120" customFormat="1" ht="18.75" customHeight="1" x14ac:dyDescent="0.25"/>
    <row r="23" spans="1:7" s="120" customFormat="1" ht="20.25" hidden="1" customHeight="1" x14ac:dyDescent="0.25"/>
    <row r="24" spans="1:7" s="120" customFormat="1" hidden="1" x14ac:dyDescent="0.25"/>
    <row r="25" spans="1:7" s="120" customFormat="1" ht="15" hidden="1" customHeight="1" x14ac:dyDescent="0.25"/>
    <row r="26" spans="1:7" s="120" customFormat="1" hidden="1" x14ac:dyDescent="0.25"/>
    <row r="27" spans="1:7" s="120" customFormat="1" ht="15" hidden="1" customHeight="1" x14ac:dyDescent="0.25"/>
    <row r="28" spans="1:7" s="120" customFormat="1" hidden="1" x14ac:dyDescent="0.25"/>
    <row r="29" spans="1:7" s="120" customFormat="1" hidden="1" x14ac:dyDescent="0.25"/>
    <row r="30" spans="1:7" s="120" customFormat="1" hidden="1" x14ac:dyDescent="0.25"/>
    <row r="31" spans="1:7" s="120" customFormat="1" hidden="1" x14ac:dyDescent="0.25"/>
    <row r="32" spans="1:7" s="120" customFormat="1" hidden="1" x14ac:dyDescent="0.25"/>
    <row r="33" s="120" customFormat="1" hidden="1" x14ac:dyDescent="0.25"/>
    <row r="34" s="120" customFormat="1" hidden="1" x14ac:dyDescent="0.25"/>
    <row r="35" s="120" customFormat="1" hidden="1" x14ac:dyDescent="0.25"/>
    <row r="36" s="120" customFormat="1" hidden="1" x14ac:dyDescent="0.25"/>
    <row r="37" s="120" customFormat="1" hidden="1" x14ac:dyDescent="0.25"/>
    <row r="38" s="120" customFormat="1" hidden="1" x14ac:dyDescent="0.25"/>
    <row r="39" s="120" customFormat="1" hidden="1" x14ac:dyDescent="0.25"/>
    <row r="40" s="120" customFormat="1" hidden="1" x14ac:dyDescent="0.25"/>
    <row r="41" s="120" customFormat="1" hidden="1" x14ac:dyDescent="0.25"/>
    <row r="42" s="120" customFormat="1" hidden="1" x14ac:dyDescent="0.25"/>
    <row r="43" s="120" customFormat="1" hidden="1" x14ac:dyDescent="0.25"/>
    <row r="44" s="120" customFormat="1" hidden="1" x14ac:dyDescent="0.25"/>
    <row r="45" s="120" customFormat="1" hidden="1" x14ac:dyDescent="0.25"/>
    <row r="46" s="120" customFormat="1" hidden="1" x14ac:dyDescent="0.25"/>
    <row r="47" hidden="1" x14ac:dyDescent="0.25"/>
    <row r="48" hidden="1" x14ac:dyDescent="0.25"/>
    <row r="49" spans="1:9" hidden="1" x14ac:dyDescent="0.25"/>
    <row r="50" spans="1:9" s="120" customFormat="1" x14ac:dyDescent="0.25">
      <c r="A50" s="118"/>
      <c r="B50" s="118"/>
      <c r="C50" s="118" t="s">
        <v>361</v>
      </c>
      <c r="D50" s="118"/>
      <c r="E50" s="118"/>
      <c r="F50" s="118"/>
      <c r="G50" s="118"/>
      <c r="H50" s="118"/>
      <c r="I50" s="118"/>
    </row>
    <row r="51" spans="1:9" s="120" customFormat="1" x14ac:dyDescent="0.25">
      <c r="A51" s="118"/>
      <c r="B51" s="118"/>
      <c r="C51" s="118"/>
      <c r="D51" s="118"/>
      <c r="E51" s="118"/>
      <c r="F51" s="118"/>
      <c r="G51" s="118"/>
      <c r="H51" s="118"/>
      <c r="I51" s="118"/>
    </row>
    <row r="52" spans="1:9" s="120" customFormat="1" x14ac:dyDescent="0.25">
      <c r="A52" s="118"/>
      <c r="B52" s="118"/>
      <c r="C52" s="118"/>
      <c r="D52" s="118"/>
      <c r="E52" s="118"/>
      <c r="F52" s="118"/>
      <c r="G52" s="118"/>
      <c r="H52" s="118"/>
      <c r="I52" s="118"/>
    </row>
    <row r="53" spans="1:9" s="120" customFormat="1" x14ac:dyDescent="0.25">
      <c r="A53" s="118"/>
      <c r="B53" s="118"/>
      <c r="C53" s="118" t="s">
        <v>282</v>
      </c>
      <c r="D53" s="118" t="s">
        <v>1335</v>
      </c>
      <c r="E53" s="118"/>
      <c r="F53" s="118"/>
      <c r="G53" s="118"/>
      <c r="H53" s="118" t="s">
        <v>281</v>
      </c>
      <c r="I53" s="118" t="s">
        <v>1330</v>
      </c>
    </row>
    <row r="54" spans="1:9" s="120" customFormat="1" x14ac:dyDescent="0.25">
      <c r="A54" s="118"/>
      <c r="B54" s="118"/>
      <c r="C54" s="118" t="s">
        <v>1335</v>
      </c>
      <c r="D54" s="179" t="s">
        <v>655</v>
      </c>
      <c r="E54" s="180"/>
      <c r="F54" s="180"/>
      <c r="G54" s="181"/>
      <c r="I54" s="118"/>
    </row>
    <row r="55" spans="1:9" s="120" customFormat="1" ht="30" x14ac:dyDescent="0.25">
      <c r="A55" s="118"/>
      <c r="B55" s="118"/>
      <c r="C55" s="118" t="s">
        <v>1335</v>
      </c>
      <c r="D55" s="121"/>
      <c r="E55" s="123" t="s">
        <v>1200</v>
      </c>
      <c r="F55" s="123" t="s">
        <v>1347</v>
      </c>
      <c r="G55" s="123" t="s">
        <v>205</v>
      </c>
      <c r="I55" s="118"/>
    </row>
    <row r="56" spans="1:9" s="120" customFormat="1" hidden="1" x14ac:dyDescent="0.25">
      <c r="A56" s="118"/>
      <c r="B56" s="118"/>
      <c r="C56" s="118" t="s">
        <v>281</v>
      </c>
      <c r="I56" s="118"/>
    </row>
    <row r="57" spans="1:9" s="120" customFormat="1" x14ac:dyDescent="0.25">
      <c r="A57" s="118"/>
      <c r="B57" s="118"/>
      <c r="C57" s="118"/>
      <c r="D57" s="121" t="s">
        <v>1078</v>
      </c>
      <c r="E57" s="14"/>
      <c r="F57" s="14"/>
      <c r="G57" s="82"/>
      <c r="I57" s="118"/>
    </row>
    <row r="58" spans="1:9" s="120" customFormat="1" x14ac:dyDescent="0.25">
      <c r="A58" s="118"/>
      <c r="B58" s="118"/>
      <c r="C58" s="118"/>
      <c r="D58" s="121" t="s">
        <v>1079</v>
      </c>
      <c r="E58" s="83">
        <f>SUM(E68:E69)</f>
        <v>0</v>
      </c>
      <c r="F58" s="14"/>
      <c r="G58" s="83">
        <f>SUM(G68:G69)</f>
        <v>0</v>
      </c>
      <c r="I58" s="118"/>
    </row>
    <row r="59" spans="1:9" s="120" customFormat="1" hidden="1" x14ac:dyDescent="0.25">
      <c r="A59" s="118"/>
      <c r="B59" s="118"/>
      <c r="C59" s="118" t="s">
        <v>281</v>
      </c>
      <c r="I59" s="118"/>
    </row>
    <row r="60" spans="1:9" s="120" customFormat="1" hidden="1" x14ac:dyDescent="0.25">
      <c r="A60" s="118"/>
      <c r="B60" s="118"/>
      <c r="C60" s="118" t="s">
        <v>1331</v>
      </c>
      <c r="D60" s="118"/>
      <c r="E60" s="118"/>
      <c r="F60" s="118"/>
      <c r="G60" s="118"/>
      <c r="H60" s="118"/>
      <c r="I60" s="118" t="s">
        <v>1332</v>
      </c>
    </row>
    <row r="61" spans="1:9" s="120" customFormat="1" hidden="1" x14ac:dyDescent="0.25"/>
    <row r="62" spans="1:9" hidden="1" x14ac:dyDescent="0.25"/>
    <row r="63" spans="1:9" hidden="1" x14ac:dyDescent="0.25">
      <c r="A63" s="115"/>
      <c r="B63" s="115"/>
      <c r="C63" s="115" t="s">
        <v>362</v>
      </c>
      <c r="D63" s="115"/>
      <c r="E63" s="115"/>
      <c r="F63" s="115"/>
      <c r="G63" s="115"/>
      <c r="H63" s="115"/>
      <c r="I63" s="115"/>
    </row>
    <row r="64" spans="1:9" hidden="1" x14ac:dyDescent="0.25">
      <c r="A64" s="115"/>
      <c r="B64" s="115"/>
      <c r="C64" s="115"/>
      <c r="D64" s="115"/>
      <c r="E64" s="115"/>
      <c r="F64" s="115"/>
      <c r="G64" s="115"/>
      <c r="H64" s="115"/>
      <c r="I64" s="115"/>
    </row>
    <row r="65" spans="1:9" hidden="1" x14ac:dyDescent="0.25">
      <c r="A65" s="115"/>
      <c r="B65" s="115"/>
      <c r="C65" s="115"/>
      <c r="D65" s="115" t="s">
        <v>632</v>
      </c>
      <c r="E65" s="115"/>
      <c r="F65" s="115"/>
      <c r="G65" s="115"/>
      <c r="H65" s="115"/>
      <c r="I65" s="115"/>
    </row>
    <row r="66" spans="1:9" hidden="1" x14ac:dyDescent="0.25">
      <c r="A66" s="115"/>
      <c r="B66" s="115"/>
      <c r="C66" s="115" t="s">
        <v>282</v>
      </c>
      <c r="D66" s="115" t="s">
        <v>284</v>
      </c>
      <c r="E66" s="115"/>
      <c r="F66" s="115"/>
      <c r="G66" s="115"/>
      <c r="H66" s="115" t="s">
        <v>281</v>
      </c>
      <c r="I66" s="115" t="s">
        <v>1330</v>
      </c>
    </row>
    <row r="67" spans="1:9" hidden="1" x14ac:dyDescent="0.25">
      <c r="A67" s="115"/>
      <c r="B67" s="115"/>
      <c r="C67" s="115" t="s">
        <v>281</v>
      </c>
      <c r="I67" s="115"/>
    </row>
    <row r="68" spans="1:9" x14ac:dyDescent="0.25">
      <c r="A68" s="115"/>
      <c r="B68" s="115"/>
      <c r="C68" s="117"/>
      <c r="D68" s="113"/>
      <c r="E68" s="82"/>
      <c r="F68" s="82"/>
      <c r="G68" s="83">
        <f>ROUND((E68*F68/100000),2)</f>
        <v>0</v>
      </c>
      <c r="I68" s="115"/>
    </row>
    <row r="69" spans="1:9" hidden="1" x14ac:dyDescent="0.25">
      <c r="A69" s="115"/>
      <c r="B69" s="115"/>
      <c r="C69" s="115" t="s">
        <v>281</v>
      </c>
      <c r="I69" s="115"/>
    </row>
    <row r="70" spans="1:9" hidden="1" x14ac:dyDescent="0.25">
      <c r="A70" s="115"/>
      <c r="B70" s="115"/>
      <c r="C70" s="115" t="s">
        <v>1331</v>
      </c>
      <c r="D70" s="115"/>
      <c r="E70" s="115"/>
      <c r="F70" s="115"/>
      <c r="G70" s="115"/>
      <c r="H70" s="115"/>
      <c r="I70" s="115" t="s">
        <v>1332</v>
      </c>
    </row>
    <row r="71" spans="1:9" hidden="1" x14ac:dyDescent="0.25"/>
    <row r="72" spans="1:9" hidden="1" x14ac:dyDescent="0.25"/>
    <row r="73" spans="1:9" hidden="1" x14ac:dyDescent="0.25">
      <c r="A73" s="115"/>
      <c r="B73" s="115"/>
      <c r="C73" s="115" t="s">
        <v>363</v>
      </c>
      <c r="D73" s="115"/>
      <c r="E73" s="115"/>
      <c r="F73" s="115"/>
      <c r="G73" s="115"/>
      <c r="H73" s="115"/>
      <c r="I73" s="115"/>
    </row>
    <row r="74" spans="1:9" hidden="1" x14ac:dyDescent="0.25">
      <c r="A74" s="115"/>
      <c r="B74" s="115"/>
      <c r="C74" s="115"/>
      <c r="D74" s="115"/>
      <c r="E74" s="115"/>
      <c r="F74" s="115"/>
      <c r="G74" s="115"/>
      <c r="H74" s="115"/>
      <c r="I74" s="115"/>
    </row>
    <row r="75" spans="1:9" hidden="1" x14ac:dyDescent="0.25">
      <c r="A75" s="115"/>
      <c r="B75" s="115"/>
      <c r="C75" s="115"/>
      <c r="D75" s="115"/>
      <c r="E75" s="115"/>
      <c r="F75" s="115"/>
      <c r="G75" s="115"/>
      <c r="H75" s="115"/>
      <c r="I75" s="115"/>
    </row>
    <row r="76" spans="1:9" hidden="1" x14ac:dyDescent="0.25">
      <c r="A76" s="115"/>
      <c r="B76" s="115"/>
      <c r="C76" s="115" t="s">
        <v>282</v>
      </c>
      <c r="D76" s="115" t="s">
        <v>1335</v>
      </c>
      <c r="E76" s="115"/>
      <c r="F76" s="115"/>
      <c r="G76" s="115"/>
      <c r="H76" s="115" t="s">
        <v>281</v>
      </c>
      <c r="I76" s="115" t="s">
        <v>1330</v>
      </c>
    </row>
    <row r="77" spans="1:9" hidden="1" x14ac:dyDescent="0.25">
      <c r="A77" s="115"/>
      <c r="B77" s="115"/>
      <c r="C77" s="115" t="s">
        <v>281</v>
      </c>
      <c r="I77" s="115"/>
    </row>
    <row r="78" spans="1:9" x14ac:dyDescent="0.25">
      <c r="A78" s="115"/>
      <c r="B78" s="115"/>
      <c r="C78" s="117"/>
      <c r="D78" s="121" t="s">
        <v>1080</v>
      </c>
      <c r="E78" s="83">
        <f>SUM(E89:E90)</f>
        <v>0</v>
      </c>
      <c r="F78" s="14"/>
      <c r="G78" s="83">
        <f>SUM(G89:G90)</f>
        <v>0</v>
      </c>
      <c r="I78" s="115"/>
    </row>
    <row r="79" spans="1:9" hidden="1" x14ac:dyDescent="0.25">
      <c r="A79" s="115"/>
      <c r="B79" s="115"/>
      <c r="C79" s="115" t="s">
        <v>281</v>
      </c>
      <c r="I79" s="115"/>
    </row>
    <row r="80" spans="1:9" hidden="1" x14ac:dyDescent="0.25">
      <c r="A80" s="115"/>
      <c r="B80" s="115"/>
      <c r="C80" s="115" t="s">
        <v>1331</v>
      </c>
      <c r="D80" s="115"/>
      <c r="E80" s="115"/>
      <c r="F80" s="115"/>
      <c r="G80" s="115"/>
      <c r="H80" s="115"/>
      <c r="I80" s="115" t="s">
        <v>1332</v>
      </c>
    </row>
    <row r="81" spans="1:9" hidden="1" x14ac:dyDescent="0.25"/>
    <row r="82" spans="1:9" hidden="1" x14ac:dyDescent="0.25"/>
    <row r="83" spans="1:9" hidden="1" x14ac:dyDescent="0.25"/>
    <row r="84" spans="1:9" hidden="1" x14ac:dyDescent="0.25">
      <c r="A84" s="115"/>
      <c r="B84" s="115"/>
      <c r="C84" s="115" t="s">
        <v>1478</v>
      </c>
      <c r="D84" s="115"/>
      <c r="E84" s="115"/>
      <c r="F84" s="115"/>
      <c r="G84" s="115"/>
      <c r="H84" s="115"/>
      <c r="I84" s="115"/>
    </row>
    <row r="85" spans="1:9" hidden="1" x14ac:dyDescent="0.25">
      <c r="A85" s="115"/>
      <c r="B85" s="115"/>
      <c r="C85" s="115"/>
      <c r="D85" s="115"/>
      <c r="E85" s="115"/>
      <c r="F85" s="115"/>
      <c r="G85" s="115"/>
      <c r="H85" s="115"/>
      <c r="I85" s="115"/>
    </row>
    <row r="86" spans="1:9" hidden="1" x14ac:dyDescent="0.25">
      <c r="A86" s="115"/>
      <c r="B86" s="115"/>
      <c r="C86" s="115"/>
      <c r="D86" s="115" t="s">
        <v>633</v>
      </c>
      <c r="E86" s="115"/>
      <c r="F86" s="115"/>
      <c r="G86" s="115"/>
      <c r="H86" s="115"/>
      <c r="I86" s="115"/>
    </row>
    <row r="87" spans="1:9" hidden="1" x14ac:dyDescent="0.25">
      <c r="A87" s="115"/>
      <c r="B87" s="115"/>
      <c r="C87" s="115" t="s">
        <v>282</v>
      </c>
      <c r="D87" s="115" t="s">
        <v>284</v>
      </c>
      <c r="E87" s="115"/>
      <c r="F87" s="115"/>
      <c r="G87" s="115"/>
      <c r="H87" s="115" t="s">
        <v>281</v>
      </c>
      <c r="I87" s="115" t="s">
        <v>1330</v>
      </c>
    </row>
    <row r="88" spans="1:9" hidden="1" x14ac:dyDescent="0.25">
      <c r="A88" s="115"/>
      <c r="B88" s="115"/>
      <c r="C88" s="115" t="s">
        <v>281</v>
      </c>
      <c r="I88" s="115"/>
    </row>
    <row r="89" spans="1:9" x14ac:dyDescent="0.25">
      <c r="A89" s="115"/>
      <c r="B89" s="115"/>
      <c r="C89" s="117"/>
      <c r="D89" s="113"/>
      <c r="E89" s="82"/>
      <c r="F89" s="82"/>
      <c r="G89" s="83">
        <f>ROUND((E89*F89)/100000,2)</f>
        <v>0</v>
      </c>
      <c r="I89" s="115"/>
    </row>
    <row r="90" spans="1:9" hidden="1" x14ac:dyDescent="0.25">
      <c r="A90" s="115"/>
      <c r="B90" s="115"/>
      <c r="C90" s="115" t="s">
        <v>281</v>
      </c>
      <c r="I90" s="115"/>
    </row>
    <row r="91" spans="1:9" hidden="1" x14ac:dyDescent="0.25">
      <c r="A91" s="115"/>
      <c r="B91" s="115"/>
      <c r="C91" s="115" t="s">
        <v>1331</v>
      </c>
      <c r="D91" s="115"/>
      <c r="E91" s="115"/>
      <c r="F91" s="115"/>
      <c r="G91" s="115"/>
      <c r="H91" s="115"/>
      <c r="I91" s="115" t="s">
        <v>1332</v>
      </c>
    </row>
    <row r="92" spans="1:9" hidden="1" x14ac:dyDescent="0.25"/>
    <row r="93" spans="1:9" hidden="1" x14ac:dyDescent="0.25"/>
    <row r="94" spans="1:9" hidden="1" x14ac:dyDescent="0.25"/>
    <row r="95" spans="1:9" hidden="1" x14ac:dyDescent="0.25"/>
    <row r="96" spans="1:9" hidden="1" x14ac:dyDescent="0.25">
      <c r="A96" s="115"/>
      <c r="B96" s="115"/>
      <c r="C96" s="115" t="s">
        <v>1479</v>
      </c>
      <c r="D96" s="115"/>
      <c r="E96" s="115"/>
      <c r="F96" s="115"/>
      <c r="G96" s="115"/>
      <c r="H96" s="115"/>
      <c r="I96" s="115"/>
    </row>
    <row r="97" spans="1:9" hidden="1" x14ac:dyDescent="0.25">
      <c r="A97" s="115"/>
      <c r="B97" s="115"/>
      <c r="C97" s="115"/>
      <c r="D97" s="115"/>
      <c r="E97" s="115"/>
      <c r="F97" s="115"/>
      <c r="G97" s="115"/>
      <c r="H97" s="115"/>
      <c r="I97" s="115"/>
    </row>
    <row r="98" spans="1:9" hidden="1" x14ac:dyDescent="0.25">
      <c r="A98" s="115"/>
      <c r="B98" s="115"/>
      <c r="C98" s="115"/>
      <c r="D98" s="115"/>
      <c r="E98" s="115"/>
      <c r="F98" s="115"/>
      <c r="G98" s="115"/>
      <c r="H98" s="115"/>
      <c r="I98" s="115"/>
    </row>
    <row r="99" spans="1:9" hidden="1" x14ac:dyDescent="0.25">
      <c r="A99" s="115"/>
      <c r="B99" s="115"/>
      <c r="C99" s="115" t="s">
        <v>282</v>
      </c>
      <c r="D99" s="115" t="s">
        <v>1335</v>
      </c>
      <c r="E99" s="115"/>
      <c r="F99" s="115"/>
      <c r="G99" s="115"/>
      <c r="H99" s="115" t="s">
        <v>281</v>
      </c>
      <c r="I99" s="115" t="s">
        <v>1330</v>
      </c>
    </row>
    <row r="100" spans="1:9" hidden="1" x14ac:dyDescent="0.25">
      <c r="A100" s="115"/>
      <c r="B100" s="115"/>
      <c r="C100" s="115" t="s">
        <v>281</v>
      </c>
      <c r="I100" s="115"/>
    </row>
    <row r="101" spans="1:9" x14ac:dyDescent="0.25">
      <c r="A101" s="115"/>
      <c r="B101" s="115"/>
      <c r="C101" s="117"/>
      <c r="D101" s="121" t="s">
        <v>1081</v>
      </c>
      <c r="E101" s="83">
        <f>SUM(E113:E114)</f>
        <v>0</v>
      </c>
      <c r="F101" s="14"/>
      <c r="G101" s="83">
        <f>SUM(G113:G114)</f>
        <v>0</v>
      </c>
      <c r="I101" s="115"/>
    </row>
    <row r="102" spans="1:9" hidden="1" x14ac:dyDescent="0.25">
      <c r="A102" s="115"/>
      <c r="B102" s="115"/>
      <c r="C102" s="115" t="s">
        <v>281</v>
      </c>
      <c r="I102" s="115"/>
    </row>
    <row r="103" spans="1:9" hidden="1" x14ac:dyDescent="0.25">
      <c r="A103" s="115"/>
      <c r="B103" s="115"/>
      <c r="C103" s="115" t="s">
        <v>1331</v>
      </c>
      <c r="D103" s="115"/>
      <c r="E103" s="115"/>
      <c r="F103" s="115"/>
      <c r="G103" s="115"/>
      <c r="H103" s="115"/>
      <c r="I103" s="115" t="s">
        <v>1332</v>
      </c>
    </row>
    <row r="104" spans="1:9" hidden="1" x14ac:dyDescent="0.25"/>
    <row r="105" spans="1:9" hidden="1" x14ac:dyDescent="0.25"/>
    <row r="106" spans="1:9" hidden="1" x14ac:dyDescent="0.25"/>
    <row r="107" spans="1:9" hidden="1" x14ac:dyDescent="0.25"/>
    <row r="108" spans="1:9" hidden="1" x14ac:dyDescent="0.25">
      <c r="A108" s="115"/>
      <c r="B108" s="115"/>
      <c r="C108" s="115" t="s">
        <v>1480</v>
      </c>
      <c r="D108" s="115"/>
      <c r="E108" s="115"/>
      <c r="F108" s="115"/>
      <c r="G108" s="115"/>
      <c r="H108" s="115"/>
      <c r="I108" s="115"/>
    </row>
    <row r="109" spans="1:9" hidden="1" x14ac:dyDescent="0.25">
      <c r="A109" s="115"/>
      <c r="B109" s="115"/>
      <c r="C109" s="115"/>
      <c r="D109" s="115"/>
      <c r="E109" s="115"/>
      <c r="F109" s="115"/>
      <c r="G109" s="115"/>
      <c r="H109" s="115"/>
      <c r="I109" s="115"/>
    </row>
    <row r="110" spans="1:9" hidden="1" x14ac:dyDescent="0.25">
      <c r="A110" s="115"/>
      <c r="B110" s="115"/>
      <c r="C110" s="115"/>
      <c r="D110" s="115" t="s">
        <v>634</v>
      </c>
      <c r="E110" s="115"/>
      <c r="F110" s="115"/>
      <c r="G110" s="115"/>
      <c r="H110" s="115"/>
      <c r="I110" s="115"/>
    </row>
    <row r="111" spans="1:9" hidden="1" x14ac:dyDescent="0.25">
      <c r="A111" s="115"/>
      <c r="B111" s="115"/>
      <c r="C111" s="115" t="s">
        <v>282</v>
      </c>
      <c r="D111" s="115" t="s">
        <v>284</v>
      </c>
      <c r="E111" s="115"/>
      <c r="F111" s="115"/>
      <c r="G111" s="115"/>
      <c r="H111" s="115" t="s">
        <v>281</v>
      </c>
      <c r="I111" s="115" t="s">
        <v>1330</v>
      </c>
    </row>
    <row r="112" spans="1:9" hidden="1" x14ac:dyDescent="0.25">
      <c r="A112" s="115"/>
      <c r="B112" s="115"/>
      <c r="C112" s="115" t="s">
        <v>281</v>
      </c>
      <c r="I112" s="115"/>
    </row>
    <row r="113" spans="1:9" x14ac:dyDescent="0.25">
      <c r="A113" s="115"/>
      <c r="B113" s="115"/>
      <c r="C113" s="117"/>
      <c r="D113" s="113"/>
      <c r="E113" s="82"/>
      <c r="F113" s="82"/>
      <c r="G113" s="83">
        <f>ROUND((E113*F113)/100000,2)</f>
        <v>0</v>
      </c>
      <c r="I113" s="115"/>
    </row>
    <row r="114" spans="1:9" hidden="1" x14ac:dyDescent="0.25">
      <c r="A114" s="115"/>
      <c r="B114" s="115"/>
      <c r="C114" s="115" t="s">
        <v>281</v>
      </c>
      <c r="I114" s="115"/>
    </row>
    <row r="115" spans="1:9" hidden="1" x14ac:dyDescent="0.25">
      <c r="A115" s="115"/>
      <c r="B115" s="115"/>
      <c r="C115" s="115" t="s">
        <v>1331</v>
      </c>
      <c r="D115" s="115"/>
      <c r="E115" s="115"/>
      <c r="F115" s="115"/>
      <c r="G115" s="115"/>
      <c r="H115" s="115"/>
      <c r="I115" s="115" t="s">
        <v>1332</v>
      </c>
    </row>
    <row r="116" spans="1:9" hidden="1" x14ac:dyDescent="0.25"/>
    <row r="117" spans="1:9" hidden="1" x14ac:dyDescent="0.25"/>
    <row r="118" spans="1:9" hidden="1" x14ac:dyDescent="0.25"/>
    <row r="119" spans="1:9" hidden="1" x14ac:dyDescent="0.25"/>
    <row r="120" spans="1:9" hidden="1" x14ac:dyDescent="0.25">
      <c r="A120" s="115"/>
      <c r="B120" s="115"/>
      <c r="C120" s="115" t="s">
        <v>1481</v>
      </c>
      <c r="D120" s="115"/>
      <c r="E120" s="115"/>
      <c r="F120" s="115"/>
      <c r="G120" s="115"/>
      <c r="H120" s="115"/>
      <c r="I120" s="115"/>
    </row>
    <row r="121" spans="1:9" hidden="1" x14ac:dyDescent="0.25">
      <c r="A121" s="115"/>
      <c r="B121" s="115"/>
      <c r="C121" s="115"/>
      <c r="D121" s="115"/>
      <c r="E121" s="115"/>
      <c r="F121" s="115"/>
      <c r="G121" s="115"/>
      <c r="H121" s="115"/>
      <c r="I121" s="115"/>
    </row>
    <row r="122" spans="1:9" hidden="1" x14ac:dyDescent="0.25">
      <c r="A122" s="115"/>
      <c r="B122" s="115"/>
      <c r="C122" s="115"/>
      <c r="D122" s="115"/>
      <c r="E122" s="115"/>
      <c r="F122" s="115"/>
      <c r="G122" s="115"/>
      <c r="H122" s="115"/>
      <c r="I122" s="115"/>
    </row>
    <row r="123" spans="1:9" hidden="1" x14ac:dyDescent="0.25">
      <c r="A123" s="115"/>
      <c r="B123" s="115"/>
      <c r="C123" s="115" t="s">
        <v>282</v>
      </c>
      <c r="D123" s="115" t="s">
        <v>1335</v>
      </c>
      <c r="E123" s="115"/>
      <c r="F123" s="115"/>
      <c r="G123" s="115"/>
      <c r="H123" s="115" t="s">
        <v>281</v>
      </c>
      <c r="I123" s="115" t="s">
        <v>1330</v>
      </c>
    </row>
    <row r="124" spans="1:9" hidden="1" x14ac:dyDescent="0.25">
      <c r="A124" s="115"/>
      <c r="B124" s="115"/>
      <c r="C124" s="115" t="s">
        <v>281</v>
      </c>
      <c r="I124" s="115"/>
    </row>
    <row r="125" spans="1:9" x14ac:dyDescent="0.25">
      <c r="A125" s="115"/>
      <c r="B125" s="115"/>
      <c r="C125" s="117"/>
      <c r="D125" s="121" t="s">
        <v>1082</v>
      </c>
      <c r="E125" s="83">
        <f>SUM(E135:E136)</f>
        <v>0</v>
      </c>
      <c r="F125" s="14"/>
      <c r="G125" s="83">
        <f>SUM(G135:G136)</f>
        <v>0</v>
      </c>
      <c r="I125" s="115"/>
    </row>
    <row r="126" spans="1:9" hidden="1" x14ac:dyDescent="0.25">
      <c r="A126" s="115"/>
      <c r="B126" s="115"/>
      <c r="C126" s="115" t="s">
        <v>281</v>
      </c>
      <c r="I126" s="115"/>
    </row>
    <row r="127" spans="1:9" hidden="1" x14ac:dyDescent="0.25">
      <c r="A127" s="115"/>
      <c r="B127" s="115"/>
      <c r="C127" s="115" t="s">
        <v>1331</v>
      </c>
      <c r="D127" s="115"/>
      <c r="E127" s="115"/>
      <c r="F127" s="115"/>
      <c r="G127" s="115"/>
      <c r="H127" s="115"/>
      <c r="I127" s="115" t="s">
        <v>1332</v>
      </c>
    </row>
    <row r="128" spans="1:9" hidden="1" x14ac:dyDescent="0.25"/>
    <row r="129" spans="1:9" hidden="1" x14ac:dyDescent="0.25"/>
    <row r="130" spans="1:9" hidden="1" x14ac:dyDescent="0.25">
      <c r="A130" s="115"/>
      <c r="B130" s="115"/>
      <c r="C130" s="115" t="s">
        <v>1482</v>
      </c>
      <c r="D130" s="115"/>
      <c r="E130" s="115"/>
      <c r="F130" s="115"/>
      <c r="G130" s="115"/>
      <c r="H130" s="115"/>
      <c r="I130" s="115"/>
    </row>
    <row r="131" spans="1:9" hidden="1" x14ac:dyDescent="0.25">
      <c r="A131" s="115"/>
      <c r="B131" s="115"/>
      <c r="C131" s="115"/>
      <c r="D131" s="115"/>
      <c r="E131" s="115"/>
      <c r="F131" s="115"/>
      <c r="G131" s="115"/>
      <c r="H131" s="115"/>
      <c r="I131" s="115"/>
    </row>
    <row r="132" spans="1:9" hidden="1" x14ac:dyDescent="0.25">
      <c r="A132" s="115"/>
      <c r="B132" s="115"/>
      <c r="C132" s="115"/>
      <c r="D132" s="115" t="s">
        <v>635</v>
      </c>
      <c r="E132" s="115"/>
      <c r="F132" s="115"/>
      <c r="G132" s="115"/>
      <c r="H132" s="115"/>
      <c r="I132" s="115"/>
    </row>
    <row r="133" spans="1:9" hidden="1" x14ac:dyDescent="0.25">
      <c r="A133" s="115"/>
      <c r="B133" s="115"/>
      <c r="C133" s="115" t="s">
        <v>282</v>
      </c>
      <c r="D133" s="115" t="s">
        <v>284</v>
      </c>
      <c r="E133" s="115"/>
      <c r="F133" s="115"/>
      <c r="G133" s="115"/>
      <c r="H133" s="115" t="s">
        <v>281</v>
      </c>
      <c r="I133" s="115" t="s">
        <v>1330</v>
      </c>
    </row>
    <row r="134" spans="1:9" hidden="1" x14ac:dyDescent="0.25">
      <c r="A134" s="115"/>
      <c r="B134" s="115"/>
      <c r="C134" s="115" t="s">
        <v>281</v>
      </c>
      <c r="I134" s="115"/>
    </row>
    <row r="135" spans="1:9" x14ac:dyDescent="0.25">
      <c r="A135" s="115"/>
      <c r="B135" s="115"/>
      <c r="C135" s="117"/>
      <c r="D135" s="113"/>
      <c r="E135" s="82"/>
      <c r="F135" s="82"/>
      <c r="G135" s="83">
        <f>ROUND((E135*F135)/100000,2)</f>
        <v>0</v>
      </c>
      <c r="I135" s="115"/>
    </row>
    <row r="136" spans="1:9" hidden="1" x14ac:dyDescent="0.25">
      <c r="A136" s="115"/>
      <c r="B136" s="115"/>
      <c r="C136" s="115" t="s">
        <v>281</v>
      </c>
      <c r="I136" s="115"/>
    </row>
    <row r="137" spans="1:9" hidden="1" x14ac:dyDescent="0.25">
      <c r="A137" s="115"/>
      <c r="B137" s="115"/>
      <c r="C137" s="115" t="s">
        <v>1331</v>
      </c>
      <c r="D137" s="115"/>
      <c r="E137" s="115"/>
      <c r="F137" s="115"/>
      <c r="G137" s="115"/>
      <c r="H137" s="115"/>
      <c r="I137" s="115" t="s">
        <v>1332</v>
      </c>
    </row>
    <row r="138" spans="1:9" hidden="1" x14ac:dyDescent="0.25"/>
    <row r="139" spans="1:9" hidden="1" x14ac:dyDescent="0.25"/>
    <row r="140" spans="1:9" hidden="1" x14ac:dyDescent="0.25"/>
    <row r="141" spans="1:9" hidden="1" x14ac:dyDescent="0.25">
      <c r="A141" s="115"/>
      <c r="B141" s="115"/>
      <c r="C141" s="115" t="s">
        <v>1483</v>
      </c>
      <c r="D141" s="115"/>
      <c r="E141" s="115"/>
      <c r="F141" s="115"/>
      <c r="G141" s="115"/>
      <c r="H141" s="115"/>
      <c r="I141" s="115"/>
    </row>
    <row r="142" spans="1:9" hidden="1" x14ac:dyDescent="0.25">
      <c r="A142" s="115"/>
      <c r="B142" s="115"/>
      <c r="C142" s="115"/>
      <c r="D142" s="115"/>
      <c r="E142" s="115"/>
      <c r="F142" s="115"/>
      <c r="G142" s="115"/>
      <c r="H142" s="115"/>
      <c r="I142" s="115"/>
    </row>
    <row r="143" spans="1:9" hidden="1" x14ac:dyDescent="0.25">
      <c r="A143" s="115"/>
      <c r="B143" s="115"/>
      <c r="C143" s="115"/>
      <c r="D143" s="115"/>
      <c r="E143" s="115"/>
      <c r="F143" s="115"/>
      <c r="G143" s="115"/>
      <c r="H143" s="115"/>
      <c r="I143" s="115"/>
    </row>
    <row r="144" spans="1:9" hidden="1" x14ac:dyDescent="0.25">
      <c r="A144" s="115"/>
      <c r="B144" s="115"/>
      <c r="C144" s="115" t="s">
        <v>282</v>
      </c>
      <c r="D144" s="115" t="s">
        <v>1335</v>
      </c>
      <c r="E144" s="115"/>
      <c r="F144" s="115"/>
      <c r="G144" s="115"/>
      <c r="H144" s="115" t="s">
        <v>281</v>
      </c>
      <c r="I144" s="115" t="s">
        <v>1330</v>
      </c>
    </row>
    <row r="145" spans="1:9" hidden="1" x14ac:dyDescent="0.25">
      <c r="A145" s="115"/>
      <c r="B145" s="115"/>
      <c r="C145" s="115" t="s">
        <v>281</v>
      </c>
      <c r="I145" s="115"/>
    </row>
    <row r="146" spans="1:9" x14ac:dyDescent="0.25">
      <c r="A146" s="115"/>
      <c r="B146" s="115"/>
      <c r="C146" s="117"/>
      <c r="D146" s="121" t="s">
        <v>1083</v>
      </c>
      <c r="E146" s="83">
        <f>SUM(E157:E158)</f>
        <v>0</v>
      </c>
      <c r="F146" s="14"/>
      <c r="G146" s="83">
        <f>SUM(G157:G158)</f>
        <v>0</v>
      </c>
      <c r="I146" s="115"/>
    </row>
    <row r="147" spans="1:9" hidden="1" x14ac:dyDescent="0.25">
      <c r="A147" s="115"/>
      <c r="B147" s="115"/>
      <c r="C147" s="115" t="s">
        <v>281</v>
      </c>
      <c r="I147" s="115"/>
    </row>
    <row r="148" spans="1:9" hidden="1" x14ac:dyDescent="0.25">
      <c r="A148" s="115"/>
      <c r="B148" s="115"/>
      <c r="C148" s="115" t="s">
        <v>1331</v>
      </c>
      <c r="D148" s="115"/>
      <c r="E148" s="115"/>
      <c r="F148" s="115"/>
      <c r="G148" s="115"/>
      <c r="H148" s="115"/>
      <c r="I148" s="115" t="s">
        <v>1332</v>
      </c>
    </row>
    <row r="149" spans="1:9" hidden="1" x14ac:dyDescent="0.25"/>
    <row r="150" spans="1:9" hidden="1" x14ac:dyDescent="0.25"/>
    <row r="151" spans="1:9" hidden="1" x14ac:dyDescent="0.25"/>
    <row r="152" spans="1:9" hidden="1" x14ac:dyDescent="0.25">
      <c r="A152" s="115"/>
      <c r="B152" s="115"/>
      <c r="C152" s="115" t="s">
        <v>1484</v>
      </c>
      <c r="D152" s="115"/>
      <c r="E152" s="115"/>
      <c r="F152" s="115"/>
      <c r="G152" s="115"/>
      <c r="H152" s="115"/>
      <c r="I152" s="115"/>
    </row>
    <row r="153" spans="1:9" hidden="1" x14ac:dyDescent="0.25">
      <c r="A153" s="115"/>
      <c r="B153" s="115"/>
      <c r="C153" s="115"/>
      <c r="D153" s="115"/>
      <c r="E153" s="115"/>
      <c r="F153" s="115"/>
      <c r="G153" s="115"/>
      <c r="H153" s="115"/>
      <c r="I153" s="115"/>
    </row>
    <row r="154" spans="1:9" hidden="1" x14ac:dyDescent="0.25">
      <c r="A154" s="115"/>
      <c r="B154" s="115"/>
      <c r="C154" s="115"/>
      <c r="D154" s="115" t="s">
        <v>636</v>
      </c>
      <c r="E154" s="115"/>
      <c r="F154" s="115"/>
      <c r="G154" s="115"/>
      <c r="H154" s="115"/>
      <c r="I154" s="115"/>
    </row>
    <row r="155" spans="1:9" hidden="1" x14ac:dyDescent="0.25">
      <c r="A155" s="115"/>
      <c r="B155" s="115"/>
      <c r="C155" s="115" t="s">
        <v>282</v>
      </c>
      <c r="D155" s="115" t="s">
        <v>284</v>
      </c>
      <c r="E155" s="115"/>
      <c r="F155" s="115"/>
      <c r="G155" s="115"/>
      <c r="H155" s="115" t="s">
        <v>281</v>
      </c>
      <c r="I155" s="115" t="s">
        <v>1330</v>
      </c>
    </row>
    <row r="156" spans="1:9" hidden="1" x14ac:dyDescent="0.25">
      <c r="A156" s="115"/>
      <c r="B156" s="115"/>
      <c r="C156" s="115" t="s">
        <v>281</v>
      </c>
      <c r="I156" s="115"/>
    </row>
    <row r="157" spans="1:9" x14ac:dyDescent="0.25">
      <c r="A157" s="115"/>
      <c r="B157" s="115"/>
      <c r="C157" s="117"/>
      <c r="D157" s="113"/>
      <c r="E157" s="82"/>
      <c r="F157" s="82"/>
      <c r="G157" s="83">
        <f>ROUND((E157*F157)/100000,2)</f>
        <v>0</v>
      </c>
      <c r="I157" s="115"/>
    </row>
    <row r="158" spans="1:9" hidden="1" x14ac:dyDescent="0.25">
      <c r="A158" s="115"/>
      <c r="B158" s="115"/>
      <c r="C158" s="115" t="s">
        <v>281</v>
      </c>
      <c r="I158" s="115"/>
    </row>
    <row r="159" spans="1:9" hidden="1" x14ac:dyDescent="0.25">
      <c r="A159" s="115"/>
      <c r="B159" s="115"/>
      <c r="C159" s="115" t="s">
        <v>1331</v>
      </c>
      <c r="D159" s="115"/>
      <c r="E159" s="115"/>
      <c r="F159" s="115"/>
      <c r="G159" s="115"/>
      <c r="H159" s="115"/>
      <c r="I159" s="115" t="s">
        <v>1332</v>
      </c>
    </row>
    <row r="160" spans="1:9" hidden="1" x14ac:dyDescent="0.25"/>
    <row r="161" spans="1:9" hidden="1" x14ac:dyDescent="0.25"/>
    <row r="162" spans="1:9" hidden="1" x14ac:dyDescent="0.25"/>
    <row r="163" spans="1:9" hidden="1" x14ac:dyDescent="0.25"/>
    <row r="164" spans="1:9" hidden="1" x14ac:dyDescent="0.25">
      <c r="A164" s="115"/>
      <c r="B164" s="115"/>
      <c r="C164" s="115" t="s">
        <v>1485</v>
      </c>
      <c r="D164" s="115"/>
      <c r="E164" s="115"/>
      <c r="F164" s="115"/>
      <c r="G164" s="115"/>
      <c r="H164" s="115"/>
      <c r="I164" s="115"/>
    </row>
    <row r="165" spans="1:9" hidden="1" x14ac:dyDescent="0.25">
      <c r="A165" s="115"/>
      <c r="B165" s="115"/>
      <c r="C165" s="115"/>
      <c r="D165" s="115"/>
      <c r="E165" s="115"/>
      <c r="F165" s="115"/>
      <c r="G165" s="115"/>
      <c r="H165" s="115"/>
      <c r="I165" s="115"/>
    </row>
    <row r="166" spans="1:9" hidden="1" x14ac:dyDescent="0.25">
      <c r="A166" s="115"/>
      <c r="B166" s="115"/>
      <c r="C166" s="115"/>
      <c r="D166" s="115"/>
      <c r="E166" s="115"/>
      <c r="F166" s="115"/>
      <c r="G166" s="115"/>
      <c r="H166" s="115"/>
      <c r="I166" s="115"/>
    </row>
    <row r="167" spans="1:9" hidden="1" x14ac:dyDescent="0.25">
      <c r="A167" s="115"/>
      <c r="B167" s="115"/>
      <c r="C167" s="115" t="s">
        <v>282</v>
      </c>
      <c r="D167" s="115" t="s">
        <v>1335</v>
      </c>
      <c r="E167" s="115"/>
      <c r="F167" s="115"/>
      <c r="G167" s="115"/>
      <c r="H167" s="115" t="s">
        <v>281</v>
      </c>
      <c r="I167" s="115" t="s">
        <v>1330</v>
      </c>
    </row>
    <row r="168" spans="1:9" hidden="1" x14ac:dyDescent="0.25">
      <c r="A168" s="115"/>
      <c r="B168" s="115"/>
      <c r="C168" s="115" t="s">
        <v>281</v>
      </c>
      <c r="I168" s="115"/>
    </row>
    <row r="169" spans="1:9" x14ac:dyDescent="0.25">
      <c r="A169" s="115"/>
      <c r="B169" s="115"/>
      <c r="C169" s="117"/>
      <c r="D169" s="122" t="s">
        <v>1057</v>
      </c>
      <c r="E169" s="83">
        <f>E101-E125+E146</f>
        <v>0</v>
      </c>
      <c r="F169" s="14"/>
      <c r="G169" s="83">
        <f>G101-G125+G146</f>
        <v>0</v>
      </c>
      <c r="I169" s="115"/>
    </row>
    <row r="170" spans="1:9" x14ac:dyDescent="0.25">
      <c r="A170" s="115"/>
      <c r="B170" s="115"/>
      <c r="C170" s="115" t="s">
        <v>281</v>
      </c>
      <c r="I170" s="115"/>
    </row>
    <row r="171" spans="1:9" x14ac:dyDescent="0.25">
      <c r="A171" s="115"/>
      <c r="B171" s="115"/>
      <c r="C171" s="115" t="s">
        <v>1331</v>
      </c>
      <c r="D171" s="115"/>
      <c r="E171" s="115"/>
      <c r="F171" s="115"/>
      <c r="G171" s="115"/>
      <c r="H171" s="115"/>
      <c r="I171" s="115" t="s">
        <v>1332</v>
      </c>
    </row>
  </sheetData>
  <mergeCells count="2">
    <mergeCell ref="D1:H1"/>
    <mergeCell ref="D54:G54"/>
  </mergeCells>
  <phoneticPr fontId="3" type="noConversion"/>
  <dataValidations count="36">
    <dataValidation type="decimal" allowBlank="1" showInputMessage="1" showErrorMessage="1" errorTitle="Input Error" error="Please enter a numeric value between 0 and 99999999999999999" sqref="E57 F146 F57:F58 F78 F101 F125 F16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5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5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6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6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7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8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8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8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0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3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3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4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5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5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69">
      <formula1>0</formula1>
      <formula2>99999999999999900</formula2>
    </dataValidation>
  </dataValidations>
  <hyperlinks>
    <hyperlink ref="E3" location="Navigation!A1" display="Back To Navigation Page"/>
  </hyperlinks>
  <pageMargins left="0.75" right="0.75" top="1" bottom="1" header="0.5" footer="0.5"/>
  <pageSetup orientation="portrait" horizontalDpi="200" verticalDpi="2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H19"/>
  <sheetViews>
    <sheetView showGridLines="0" topLeftCell="D1" workbookViewId="0">
      <selection sqref="A1:C1048576"/>
    </sheetView>
  </sheetViews>
  <sheetFormatPr defaultRowHeight="15" x14ac:dyDescent="0.25"/>
  <cols>
    <col min="1" max="3" width="9.140625" hidden="1" customWidth="1"/>
    <col min="4" max="4" width="51.7109375" customWidth="1"/>
    <col min="5" max="5" width="24.7109375" customWidth="1"/>
    <col min="6" max="7" width="18.140625" customWidth="1"/>
  </cols>
  <sheetData>
    <row r="1" spans="1:8" ht="27.95" customHeight="1" x14ac:dyDescent="0.3">
      <c r="A1" s="10" t="s">
        <v>709</v>
      </c>
      <c r="D1" s="167" t="s">
        <v>1936</v>
      </c>
      <c r="E1" s="167"/>
      <c r="F1" s="167"/>
      <c r="G1" s="167"/>
      <c r="H1" s="167"/>
    </row>
    <row r="3" spans="1:8" x14ac:dyDescent="0.25">
      <c r="E3" s="96" t="s">
        <v>235</v>
      </c>
    </row>
    <row r="4" spans="1:8" hidden="1" x14ac:dyDescent="0.25">
      <c r="G4" s="67"/>
    </row>
    <row r="5" spans="1:8" ht="1.5" hidden="1" customHeight="1" x14ac:dyDescent="0.25">
      <c r="A5" s="107"/>
      <c r="B5" s="107"/>
      <c r="C5" s="107" t="s">
        <v>1650</v>
      </c>
      <c r="D5" s="107"/>
      <c r="E5" s="107"/>
      <c r="F5" s="107"/>
      <c r="G5" s="107"/>
    </row>
    <row r="6" spans="1:8" ht="43.5" hidden="1" customHeight="1" x14ac:dyDescent="0.25">
      <c r="A6" s="107"/>
      <c r="B6" s="107"/>
      <c r="C6" s="107"/>
      <c r="D6" s="107"/>
      <c r="E6" s="107"/>
      <c r="F6" s="107"/>
      <c r="G6" s="107"/>
    </row>
    <row r="7" spans="1:8" ht="42.75" hidden="1" customHeight="1" x14ac:dyDescent="0.25">
      <c r="A7" s="107"/>
      <c r="B7" s="107"/>
      <c r="C7" s="107"/>
      <c r="D7" s="107"/>
      <c r="E7" s="107"/>
      <c r="F7" s="107"/>
      <c r="G7" s="107"/>
    </row>
    <row r="9" spans="1:8" x14ac:dyDescent="0.25">
      <c r="A9" s="115"/>
      <c r="B9" s="115"/>
      <c r="C9" s="115" t="s">
        <v>1509</v>
      </c>
      <c r="D9" s="115"/>
      <c r="E9" s="115"/>
      <c r="F9" s="115"/>
      <c r="G9" s="115"/>
    </row>
    <row r="10" spans="1:8" x14ac:dyDescent="0.25">
      <c r="A10" s="115"/>
      <c r="B10" s="115"/>
      <c r="C10" s="115"/>
      <c r="D10" s="115"/>
      <c r="E10" s="115"/>
      <c r="F10" s="115"/>
      <c r="G10" s="115"/>
    </row>
    <row r="11" spans="1:8" x14ac:dyDescent="0.25">
      <c r="A11" s="115"/>
      <c r="B11" s="115"/>
      <c r="C11" s="115"/>
      <c r="D11" s="115"/>
      <c r="E11" s="115"/>
      <c r="F11" s="115"/>
      <c r="G11" s="115"/>
    </row>
    <row r="12" spans="1:8" x14ac:dyDescent="0.25">
      <c r="A12" s="115"/>
      <c r="B12" s="115"/>
      <c r="C12" s="115" t="s">
        <v>282</v>
      </c>
      <c r="D12" s="115" t="s">
        <v>1335</v>
      </c>
      <c r="E12" s="115"/>
      <c r="F12" s="115" t="s">
        <v>281</v>
      </c>
      <c r="G12" s="115" t="s">
        <v>1330</v>
      </c>
    </row>
    <row r="13" spans="1:8" x14ac:dyDescent="0.25">
      <c r="A13" s="115"/>
      <c r="B13" s="115"/>
      <c r="C13" s="115" t="s">
        <v>281</v>
      </c>
      <c r="D13" s="106" t="s">
        <v>1269</v>
      </c>
      <c r="E13" s="25" t="s">
        <v>674</v>
      </c>
      <c r="G13" s="115"/>
    </row>
    <row r="14" spans="1:8" x14ac:dyDescent="0.25">
      <c r="A14" s="115" t="s">
        <v>1343</v>
      </c>
      <c r="B14" s="115"/>
      <c r="C14" s="115"/>
      <c r="D14" s="108" t="s">
        <v>318</v>
      </c>
      <c r="E14" s="83">
        <f>E15+E16</f>
        <v>0</v>
      </c>
      <c r="G14" s="115"/>
    </row>
    <row r="15" spans="1:8" x14ac:dyDescent="0.25">
      <c r="A15" s="115" t="s">
        <v>1510</v>
      </c>
      <c r="B15" s="115"/>
      <c r="C15" s="115"/>
      <c r="D15" s="109" t="s">
        <v>1344</v>
      </c>
      <c r="E15" s="82"/>
      <c r="G15" s="115"/>
    </row>
    <row r="16" spans="1:8" x14ac:dyDescent="0.25">
      <c r="A16" s="115" t="s">
        <v>1346</v>
      </c>
      <c r="B16" s="115"/>
      <c r="C16" s="115"/>
      <c r="D16" s="109" t="s">
        <v>1426</v>
      </c>
      <c r="E16" s="82"/>
      <c r="G16" s="115"/>
    </row>
    <row r="17" spans="1:7" x14ac:dyDescent="0.25">
      <c r="A17" s="115" t="s">
        <v>1345</v>
      </c>
      <c r="B17" s="115"/>
      <c r="C17" s="115"/>
      <c r="D17" s="109" t="s">
        <v>1427</v>
      </c>
      <c r="E17" s="82"/>
      <c r="G17" s="115"/>
    </row>
    <row r="18" spans="1:7" x14ac:dyDescent="0.25">
      <c r="A18" s="115"/>
      <c r="B18" s="115"/>
      <c r="C18" s="115" t="s">
        <v>281</v>
      </c>
      <c r="G18" s="115"/>
    </row>
    <row r="19" spans="1:7" x14ac:dyDescent="0.25">
      <c r="A19" s="115"/>
      <c r="B19" s="115"/>
      <c r="C19" s="115" t="s">
        <v>1331</v>
      </c>
      <c r="D19" s="115"/>
      <c r="E19" s="115"/>
      <c r="F19" s="115"/>
      <c r="G19" s="115" t="s">
        <v>1332</v>
      </c>
    </row>
  </sheetData>
  <mergeCells count="1">
    <mergeCell ref="D1:H1"/>
  </mergeCells>
  <phoneticPr fontId="3" type="noConversion"/>
  <dataValidations count="4">
    <dataValidation type="decimal" allowBlank="1" showInputMessage="1" showErrorMessage="1" errorTitle="Input Error" error="Please enter a numeric value between 0 and 99999999999999999" sqref="E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">
      <formula1>0</formula1>
      <formula2>99999999999999900</formula2>
    </dataValidation>
  </dataValidations>
  <hyperlinks>
    <hyperlink ref="E3" location="Navigation!A1" display="Back To Navigation Page"/>
  </hyperlinks>
  <pageMargins left="0.75" right="0.75" top="1" bottom="1" header="0.5" footer="0.5"/>
  <pageSetup orientation="portrait" horizontalDpi="200" verticalDpi="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55"/>
  <sheetViews>
    <sheetView showGridLines="0" topLeftCell="D1" workbookViewId="0">
      <selection sqref="A1:C1048576"/>
    </sheetView>
  </sheetViews>
  <sheetFormatPr defaultRowHeight="15" x14ac:dyDescent="0.25"/>
  <cols>
    <col min="1" max="3" width="9.140625" hidden="1" customWidth="1"/>
    <col min="4" max="4" width="65.140625" customWidth="1"/>
    <col min="5" max="5" width="24.5703125" customWidth="1"/>
  </cols>
  <sheetData>
    <row r="1" spans="1:8" ht="27.95" customHeight="1" x14ac:dyDescent="0.3">
      <c r="A1" s="63" t="s">
        <v>916</v>
      </c>
      <c r="D1" s="167" t="s">
        <v>480</v>
      </c>
      <c r="E1" s="167"/>
      <c r="F1" s="167"/>
      <c r="G1" s="167"/>
      <c r="H1" s="167"/>
    </row>
    <row r="3" spans="1:8" x14ac:dyDescent="0.25">
      <c r="E3" s="96" t="s">
        <v>235</v>
      </c>
    </row>
    <row r="4" spans="1:8" x14ac:dyDescent="0.25">
      <c r="E4" s="68"/>
    </row>
    <row r="5" spans="1:8" hidden="1" x14ac:dyDescent="0.25">
      <c r="A5" s="115"/>
      <c r="B5" s="115"/>
      <c r="C5" s="115" t="s">
        <v>1225</v>
      </c>
      <c r="D5" s="115"/>
      <c r="E5" s="115"/>
      <c r="F5" s="115"/>
      <c r="G5" s="115"/>
    </row>
    <row r="6" spans="1:8" ht="14.45" hidden="1" x14ac:dyDescent="0.25">
      <c r="A6" s="115"/>
      <c r="B6" s="115"/>
      <c r="C6" s="115"/>
      <c r="D6" s="115"/>
      <c r="E6" s="115"/>
      <c r="F6" s="115"/>
      <c r="G6" s="115"/>
    </row>
    <row r="7" spans="1:8" ht="26.25" customHeight="1" x14ac:dyDescent="0.25">
      <c r="A7" s="115"/>
      <c r="B7" s="115"/>
      <c r="C7" s="115"/>
      <c r="D7" s="115"/>
      <c r="E7" s="115"/>
      <c r="F7" s="115"/>
      <c r="G7" s="115"/>
    </row>
    <row r="8" spans="1:8" x14ac:dyDescent="0.25">
      <c r="A8" s="115"/>
      <c r="B8" s="115"/>
      <c r="C8" s="115" t="s">
        <v>282</v>
      </c>
      <c r="D8" s="115" t="s">
        <v>1335</v>
      </c>
      <c r="E8" s="115"/>
      <c r="F8" s="115" t="s">
        <v>281</v>
      </c>
      <c r="G8" s="115" t="s">
        <v>1330</v>
      </c>
    </row>
    <row r="9" spans="1:8" ht="15" customHeight="1" x14ac:dyDescent="0.25">
      <c r="A9" s="115"/>
      <c r="B9" s="115"/>
      <c r="C9" s="117" t="s">
        <v>1335</v>
      </c>
      <c r="D9" s="15"/>
      <c r="E9" s="25" t="s">
        <v>674</v>
      </c>
      <c r="G9" s="115"/>
    </row>
    <row r="10" spans="1:8" hidden="1" x14ac:dyDescent="0.25">
      <c r="A10" s="115"/>
      <c r="B10" s="115"/>
      <c r="C10" s="115" t="s">
        <v>281</v>
      </c>
      <c r="G10" s="115"/>
    </row>
    <row r="11" spans="1:8" x14ac:dyDescent="0.25">
      <c r="A11" s="115" t="s">
        <v>1226</v>
      </c>
      <c r="B11" s="115"/>
      <c r="C11" s="115"/>
      <c r="D11" s="35" t="s">
        <v>1511</v>
      </c>
      <c r="E11" s="83">
        <f>E12+E16+E20+E24+E28+E32+E36+E40+E53</f>
        <v>0</v>
      </c>
      <c r="G11" s="115"/>
    </row>
    <row r="12" spans="1:8" x14ac:dyDescent="0.25">
      <c r="A12" s="115" t="s">
        <v>1227</v>
      </c>
      <c r="B12" s="115" t="s">
        <v>1582</v>
      </c>
      <c r="C12" s="115"/>
      <c r="D12" s="14" t="s">
        <v>1512</v>
      </c>
      <c r="E12" s="83">
        <f>E13+E14-E15</f>
        <v>0</v>
      </c>
      <c r="G12" s="115"/>
    </row>
    <row r="13" spans="1:8" x14ac:dyDescent="0.25">
      <c r="A13" s="115" t="s">
        <v>1253</v>
      </c>
      <c r="B13" s="115" t="s">
        <v>1582</v>
      </c>
      <c r="C13" s="115"/>
      <c r="D13" s="11" t="s">
        <v>1254</v>
      </c>
      <c r="E13" s="82"/>
      <c r="G13" s="115"/>
    </row>
    <row r="14" spans="1:8" x14ac:dyDescent="0.25">
      <c r="A14" s="115" t="s">
        <v>1255</v>
      </c>
      <c r="B14" s="115" t="s">
        <v>1582</v>
      </c>
      <c r="C14" s="115"/>
      <c r="D14" s="11" t="s">
        <v>1256</v>
      </c>
      <c r="E14" s="82"/>
      <c r="G14" s="115"/>
    </row>
    <row r="15" spans="1:8" x14ac:dyDescent="0.25">
      <c r="A15" s="115" t="s">
        <v>1257</v>
      </c>
      <c r="B15" s="115" t="s">
        <v>1582</v>
      </c>
      <c r="C15" s="115"/>
      <c r="D15" s="11" t="s">
        <v>1258</v>
      </c>
      <c r="E15" s="82"/>
      <c r="G15" s="115"/>
    </row>
    <row r="16" spans="1:8" x14ac:dyDescent="0.25">
      <c r="A16" s="115" t="s">
        <v>1227</v>
      </c>
      <c r="B16" s="115" t="s">
        <v>1413</v>
      </c>
      <c r="C16" s="115"/>
      <c r="D16" s="14" t="s">
        <v>1513</v>
      </c>
      <c r="E16" s="83">
        <f>E17+E18-E19</f>
        <v>0</v>
      </c>
      <c r="G16" s="115"/>
    </row>
    <row r="17" spans="1:7" x14ac:dyDescent="0.25">
      <c r="A17" s="115" t="s">
        <v>1253</v>
      </c>
      <c r="B17" s="115" t="s">
        <v>1413</v>
      </c>
      <c r="C17" s="115"/>
      <c r="D17" s="11" t="s">
        <v>1254</v>
      </c>
      <c r="E17" s="82"/>
      <c r="G17" s="115"/>
    </row>
    <row r="18" spans="1:7" x14ac:dyDescent="0.25">
      <c r="A18" s="115" t="s">
        <v>1255</v>
      </c>
      <c r="B18" s="115" t="s">
        <v>1413</v>
      </c>
      <c r="C18" s="115"/>
      <c r="D18" s="11" t="s">
        <v>1256</v>
      </c>
      <c r="E18" s="82"/>
      <c r="G18" s="115"/>
    </row>
    <row r="19" spans="1:7" x14ac:dyDescent="0.25">
      <c r="A19" s="115" t="s">
        <v>1257</v>
      </c>
      <c r="B19" s="115" t="s">
        <v>1413</v>
      </c>
      <c r="C19" s="115"/>
      <c r="D19" s="11" t="s">
        <v>1258</v>
      </c>
      <c r="E19" s="82"/>
      <c r="G19" s="115"/>
    </row>
    <row r="20" spans="1:7" x14ac:dyDescent="0.25">
      <c r="A20" s="115" t="s">
        <v>1227</v>
      </c>
      <c r="B20" s="115" t="s">
        <v>1583</v>
      </c>
      <c r="C20" s="115"/>
      <c r="D20" s="14" t="s">
        <v>1584</v>
      </c>
      <c r="E20" s="83">
        <f>E21+E22-E23</f>
        <v>0</v>
      </c>
      <c r="G20" s="115"/>
    </row>
    <row r="21" spans="1:7" x14ac:dyDescent="0.25">
      <c r="A21" s="115" t="s">
        <v>1253</v>
      </c>
      <c r="B21" s="115" t="s">
        <v>1583</v>
      </c>
      <c r="C21" s="115"/>
      <c r="D21" s="11" t="s">
        <v>1254</v>
      </c>
      <c r="E21" s="82"/>
      <c r="G21" s="115"/>
    </row>
    <row r="22" spans="1:7" x14ac:dyDescent="0.25">
      <c r="A22" s="115" t="s">
        <v>1255</v>
      </c>
      <c r="B22" s="115" t="s">
        <v>1583</v>
      </c>
      <c r="C22" s="115"/>
      <c r="D22" s="11" t="s">
        <v>1256</v>
      </c>
      <c r="E22" s="82"/>
      <c r="G22" s="115"/>
    </row>
    <row r="23" spans="1:7" x14ac:dyDescent="0.25">
      <c r="A23" s="115" t="s">
        <v>1257</v>
      </c>
      <c r="B23" s="115" t="s">
        <v>1583</v>
      </c>
      <c r="C23" s="115"/>
      <c r="D23" s="11" t="s">
        <v>1258</v>
      </c>
      <c r="E23" s="82"/>
      <c r="G23" s="115"/>
    </row>
    <row r="24" spans="1:7" x14ac:dyDescent="0.25">
      <c r="A24" s="115" t="s">
        <v>1227</v>
      </c>
      <c r="B24" s="115" t="s">
        <v>924</v>
      </c>
      <c r="C24" s="115"/>
      <c r="D24" s="14" t="s">
        <v>1514</v>
      </c>
      <c r="E24" s="83">
        <f>E25+E26-E27</f>
        <v>0</v>
      </c>
      <c r="G24" s="115"/>
    </row>
    <row r="25" spans="1:7" x14ac:dyDescent="0.25">
      <c r="A25" s="115" t="s">
        <v>1253</v>
      </c>
      <c r="B25" s="115" t="s">
        <v>924</v>
      </c>
      <c r="C25" s="115"/>
      <c r="D25" s="11" t="s">
        <v>1254</v>
      </c>
      <c r="E25" s="82"/>
      <c r="G25" s="115"/>
    </row>
    <row r="26" spans="1:7" x14ac:dyDescent="0.25">
      <c r="A26" s="115" t="s">
        <v>1255</v>
      </c>
      <c r="B26" s="115" t="s">
        <v>924</v>
      </c>
      <c r="C26" s="115"/>
      <c r="D26" s="11" t="s">
        <v>1256</v>
      </c>
      <c r="E26" s="82"/>
      <c r="G26" s="115"/>
    </row>
    <row r="27" spans="1:7" x14ac:dyDescent="0.25">
      <c r="A27" s="115" t="s">
        <v>1257</v>
      </c>
      <c r="B27" s="115" t="s">
        <v>924</v>
      </c>
      <c r="C27" s="115"/>
      <c r="D27" s="11" t="s">
        <v>1258</v>
      </c>
      <c r="E27" s="82"/>
      <c r="G27" s="115"/>
    </row>
    <row r="28" spans="1:7" x14ac:dyDescent="0.25">
      <c r="A28" s="115" t="s">
        <v>1227</v>
      </c>
      <c r="B28" s="115" t="s">
        <v>925</v>
      </c>
      <c r="C28" s="115"/>
      <c r="D28" s="14" t="s">
        <v>926</v>
      </c>
      <c r="E28" s="83">
        <f>E29+E30-E31</f>
        <v>0</v>
      </c>
      <c r="G28" s="115"/>
    </row>
    <row r="29" spans="1:7" x14ac:dyDescent="0.25">
      <c r="A29" s="116" t="s">
        <v>1253</v>
      </c>
      <c r="B29" s="115" t="s">
        <v>925</v>
      </c>
      <c r="C29" s="115"/>
      <c r="D29" s="11" t="s">
        <v>1254</v>
      </c>
      <c r="E29" s="82"/>
      <c r="G29" s="115"/>
    </row>
    <row r="30" spans="1:7" x14ac:dyDescent="0.25">
      <c r="A30" s="115" t="s">
        <v>1255</v>
      </c>
      <c r="B30" s="115" t="s">
        <v>925</v>
      </c>
      <c r="C30" s="115"/>
      <c r="D30" s="11" t="s">
        <v>1256</v>
      </c>
      <c r="E30" s="82"/>
      <c r="G30" s="115"/>
    </row>
    <row r="31" spans="1:7" x14ac:dyDescent="0.25">
      <c r="A31" s="115" t="s">
        <v>1257</v>
      </c>
      <c r="B31" s="115" t="s">
        <v>925</v>
      </c>
      <c r="C31" s="115"/>
      <c r="D31" s="11" t="s">
        <v>1258</v>
      </c>
      <c r="E31" s="82"/>
      <c r="G31" s="115"/>
    </row>
    <row r="32" spans="1:7" x14ac:dyDescent="0.25">
      <c r="A32" s="115" t="s">
        <v>1227</v>
      </c>
      <c r="B32" s="115" t="s">
        <v>310</v>
      </c>
      <c r="C32" s="115"/>
      <c r="D32" s="14" t="s">
        <v>1515</v>
      </c>
      <c r="E32" s="83">
        <f>E33+E34-E35</f>
        <v>0</v>
      </c>
      <c r="G32" s="115"/>
    </row>
    <row r="33" spans="1:7" x14ac:dyDescent="0.25">
      <c r="A33" s="115" t="s">
        <v>1253</v>
      </c>
      <c r="B33" s="115" t="s">
        <v>310</v>
      </c>
      <c r="C33" s="115"/>
      <c r="D33" s="11" t="s">
        <v>1254</v>
      </c>
      <c r="E33" s="82"/>
      <c r="G33" s="115"/>
    </row>
    <row r="34" spans="1:7" x14ac:dyDescent="0.25">
      <c r="A34" s="115" t="s">
        <v>1255</v>
      </c>
      <c r="B34" s="115" t="s">
        <v>310</v>
      </c>
      <c r="C34" s="115"/>
      <c r="D34" s="11" t="s">
        <v>1256</v>
      </c>
      <c r="E34" s="82"/>
      <c r="G34" s="115"/>
    </row>
    <row r="35" spans="1:7" x14ac:dyDescent="0.25">
      <c r="A35" s="115" t="s">
        <v>1257</v>
      </c>
      <c r="B35" s="115" t="s">
        <v>310</v>
      </c>
      <c r="C35" s="115"/>
      <c r="D35" s="11" t="s">
        <v>1258</v>
      </c>
      <c r="E35" s="82"/>
      <c r="G35" s="115"/>
    </row>
    <row r="36" spans="1:7" x14ac:dyDescent="0.25">
      <c r="A36" s="115" t="s">
        <v>1227</v>
      </c>
      <c r="B36" s="115" t="s">
        <v>927</v>
      </c>
      <c r="C36" s="115"/>
      <c r="D36" s="14" t="s">
        <v>1516</v>
      </c>
      <c r="E36" s="83">
        <f>E37+E38-E39</f>
        <v>0</v>
      </c>
      <c r="G36" s="115"/>
    </row>
    <row r="37" spans="1:7" x14ac:dyDescent="0.25">
      <c r="A37" s="115" t="s">
        <v>1253</v>
      </c>
      <c r="B37" s="115" t="s">
        <v>927</v>
      </c>
      <c r="C37" s="115"/>
      <c r="D37" s="11" t="s">
        <v>1254</v>
      </c>
      <c r="E37" s="82"/>
      <c r="G37" s="115"/>
    </row>
    <row r="38" spans="1:7" x14ac:dyDescent="0.25">
      <c r="A38" s="115" t="s">
        <v>1255</v>
      </c>
      <c r="B38" s="115" t="s">
        <v>927</v>
      </c>
      <c r="C38" s="115"/>
      <c r="D38" s="11" t="s">
        <v>1256</v>
      </c>
      <c r="E38" s="82"/>
      <c r="G38" s="115"/>
    </row>
    <row r="39" spans="1:7" x14ac:dyDescent="0.25">
      <c r="A39" s="115" t="s">
        <v>1257</v>
      </c>
      <c r="B39" s="115" t="s">
        <v>927</v>
      </c>
      <c r="C39" s="115"/>
      <c r="D39" s="11" t="s">
        <v>1258</v>
      </c>
      <c r="E39" s="82"/>
      <c r="G39" s="115"/>
    </row>
    <row r="40" spans="1:7" x14ac:dyDescent="0.25">
      <c r="A40" s="115" t="s">
        <v>1227</v>
      </c>
      <c r="B40" s="115" t="s">
        <v>928</v>
      </c>
      <c r="C40" s="115"/>
      <c r="D40" s="14" t="s">
        <v>1517</v>
      </c>
      <c r="E40" s="83">
        <f>E41+E45+E49</f>
        <v>0</v>
      </c>
      <c r="G40" s="115"/>
    </row>
    <row r="41" spans="1:7" x14ac:dyDescent="0.25">
      <c r="A41" s="115" t="s">
        <v>1227</v>
      </c>
      <c r="B41" s="115" t="s">
        <v>83</v>
      </c>
      <c r="C41" s="115"/>
      <c r="D41" s="14" t="s">
        <v>1263</v>
      </c>
      <c r="E41" s="83">
        <f>E42+E43-E44</f>
        <v>0</v>
      </c>
      <c r="G41" s="115"/>
    </row>
    <row r="42" spans="1:7" x14ac:dyDescent="0.25">
      <c r="A42" s="115" t="s">
        <v>1253</v>
      </c>
      <c r="B42" s="115" t="s">
        <v>83</v>
      </c>
      <c r="C42" s="115"/>
      <c r="D42" s="11" t="s">
        <v>1254</v>
      </c>
      <c r="E42" s="82"/>
      <c r="G42" s="115"/>
    </row>
    <row r="43" spans="1:7" x14ac:dyDescent="0.25">
      <c r="A43" s="115" t="s">
        <v>1255</v>
      </c>
      <c r="B43" s="115" t="s">
        <v>83</v>
      </c>
      <c r="C43" s="115"/>
      <c r="D43" s="11" t="s">
        <v>1256</v>
      </c>
      <c r="E43" s="82"/>
      <c r="G43" s="115"/>
    </row>
    <row r="44" spans="1:7" x14ac:dyDescent="0.25">
      <c r="A44" s="115" t="s">
        <v>1257</v>
      </c>
      <c r="B44" s="115" t="s">
        <v>83</v>
      </c>
      <c r="C44" s="115"/>
      <c r="D44" s="11" t="s">
        <v>1258</v>
      </c>
      <c r="E44" s="82"/>
      <c r="G44" s="115"/>
    </row>
    <row r="45" spans="1:7" x14ac:dyDescent="0.25">
      <c r="A45" s="115" t="s">
        <v>1227</v>
      </c>
      <c r="B45" s="115" t="s">
        <v>1337</v>
      </c>
      <c r="C45" s="115"/>
      <c r="D45" s="14" t="s">
        <v>1338</v>
      </c>
      <c r="E45" s="83">
        <f>E46+E47-E48</f>
        <v>0</v>
      </c>
      <c r="G45" s="115"/>
    </row>
    <row r="46" spans="1:7" x14ac:dyDescent="0.25">
      <c r="A46" s="115" t="s">
        <v>1253</v>
      </c>
      <c r="B46" s="115" t="s">
        <v>1337</v>
      </c>
      <c r="C46" s="115"/>
      <c r="D46" s="11" t="s">
        <v>1254</v>
      </c>
      <c r="E46" s="82"/>
      <c r="G46" s="115"/>
    </row>
    <row r="47" spans="1:7" x14ac:dyDescent="0.25">
      <c r="A47" s="115" t="s">
        <v>1255</v>
      </c>
      <c r="B47" s="115" t="s">
        <v>1337</v>
      </c>
      <c r="C47" s="115"/>
      <c r="D47" s="11" t="s">
        <v>1256</v>
      </c>
      <c r="E47" s="82"/>
      <c r="G47" s="115"/>
    </row>
    <row r="48" spans="1:7" x14ac:dyDescent="0.25">
      <c r="A48" s="115" t="s">
        <v>1257</v>
      </c>
      <c r="B48" s="115" t="s">
        <v>1337</v>
      </c>
      <c r="C48" s="115"/>
      <c r="D48" s="11" t="s">
        <v>1258</v>
      </c>
      <c r="E48" s="82"/>
      <c r="G48" s="115"/>
    </row>
    <row r="49" spans="1:7" x14ac:dyDescent="0.25">
      <c r="A49" s="115" t="s">
        <v>1227</v>
      </c>
      <c r="B49" s="115" t="s">
        <v>1339</v>
      </c>
      <c r="C49" s="115"/>
      <c r="D49" s="14" t="s">
        <v>1340</v>
      </c>
      <c r="E49" s="83">
        <f>E50+E51-E52</f>
        <v>0</v>
      </c>
      <c r="G49" s="115"/>
    </row>
    <row r="50" spans="1:7" x14ac:dyDescent="0.25">
      <c r="A50" s="115" t="s">
        <v>1253</v>
      </c>
      <c r="B50" s="115" t="s">
        <v>1339</v>
      </c>
      <c r="C50" s="115"/>
      <c r="D50" s="11" t="s">
        <v>1254</v>
      </c>
      <c r="E50" s="82"/>
      <c r="G50" s="115"/>
    </row>
    <row r="51" spans="1:7" x14ac:dyDescent="0.25">
      <c r="A51" s="115" t="s">
        <v>1255</v>
      </c>
      <c r="B51" s="115" t="s">
        <v>1339</v>
      </c>
      <c r="C51" s="115"/>
      <c r="D51" s="11" t="s">
        <v>1256</v>
      </c>
      <c r="E51" s="82"/>
      <c r="G51" s="115"/>
    </row>
    <row r="52" spans="1:7" x14ac:dyDescent="0.25">
      <c r="A52" s="115" t="s">
        <v>1257</v>
      </c>
      <c r="B52" s="115" t="s">
        <v>1339</v>
      </c>
      <c r="C52" s="115"/>
      <c r="D52" s="11" t="s">
        <v>1258</v>
      </c>
      <c r="E52" s="82"/>
      <c r="G52" s="115"/>
    </row>
    <row r="53" spans="1:7" x14ac:dyDescent="0.25">
      <c r="A53" s="115" t="s">
        <v>1341</v>
      </c>
      <c r="B53" s="115"/>
      <c r="C53" s="115"/>
      <c r="D53" s="14" t="s">
        <v>1518</v>
      </c>
      <c r="E53" s="82"/>
      <c r="G53" s="115"/>
    </row>
    <row r="54" spans="1:7" x14ac:dyDescent="0.25">
      <c r="A54" s="115"/>
      <c r="B54" s="115"/>
      <c r="C54" s="115" t="s">
        <v>281</v>
      </c>
      <c r="G54" s="115"/>
    </row>
    <row r="55" spans="1:7" x14ac:dyDescent="0.25">
      <c r="A55" s="115"/>
      <c r="B55" s="115"/>
      <c r="C55" s="115" t="s">
        <v>1331</v>
      </c>
      <c r="D55" s="115"/>
      <c r="E55" s="115"/>
      <c r="F55" s="115"/>
      <c r="G55" s="115" t="s">
        <v>1332</v>
      </c>
    </row>
  </sheetData>
  <mergeCells count="1">
    <mergeCell ref="D1:H1"/>
  </mergeCells>
  <phoneticPr fontId="3" type="noConversion"/>
  <dataValidations count="43">
    <dataValidation type="decimal" allowBlank="1" showInputMessage="1" showErrorMessage="1" errorTitle="Input Error" error="Please enter a numeric value between 0 and 99999999999999999" sqref="E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2">
      <formula1>0</formula1>
      <formula2>99999999999999900</formula2>
    </dataValidation>
    <dataValidation type="decimal" allowBlank="1" showInputMessage="1" showErrorMessage="1" errorTitle="Input Error" error="Please enter a numeric value between -9999999999999990  and 99999999999999999" sqref="E53">
      <formula1>-99999999999999900</formula1>
      <formula2>99999999999999900</formula2>
    </dataValidation>
  </dataValidations>
  <hyperlinks>
    <hyperlink ref="E3" location="Navigation!A1" display="Back To Navigation Page"/>
  </hyperlinks>
  <pageMargins left="0.75" right="0.75" top="1" bottom="1" header="0.5" footer="0.5"/>
  <pageSetup orientation="portrait" horizontalDpi="200" verticalDpi="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45"/>
  <sheetViews>
    <sheetView showGridLines="0" topLeftCell="D1" workbookViewId="0">
      <selection sqref="A1:C1048576"/>
    </sheetView>
  </sheetViews>
  <sheetFormatPr defaultRowHeight="15" x14ac:dyDescent="0.25"/>
  <cols>
    <col min="1" max="2" width="9.140625" hidden="1" customWidth="1"/>
    <col min="3" max="3" width="17.5703125" hidden="1" customWidth="1"/>
    <col min="4" max="4" width="63.85546875" customWidth="1"/>
    <col min="5" max="5" width="26.28515625" customWidth="1"/>
  </cols>
  <sheetData>
    <row r="1" spans="1:8" ht="27.95" customHeight="1" x14ac:dyDescent="0.3">
      <c r="A1" s="10" t="s">
        <v>917</v>
      </c>
      <c r="D1" s="167" t="s">
        <v>481</v>
      </c>
      <c r="E1" s="167"/>
      <c r="F1" s="167"/>
      <c r="G1" s="167"/>
      <c r="H1" s="167"/>
    </row>
    <row r="2" spans="1:8" ht="18.75" x14ac:dyDescent="0.3">
      <c r="A2" s="10"/>
      <c r="D2" s="167" t="s">
        <v>829</v>
      </c>
      <c r="E2" s="167"/>
      <c r="F2" s="89"/>
      <c r="G2" s="89"/>
      <c r="H2" s="89"/>
    </row>
    <row r="4" spans="1:8" x14ac:dyDescent="0.25">
      <c r="E4" s="96" t="s">
        <v>235</v>
      </c>
    </row>
    <row r="5" spans="1:8" hidden="1" x14ac:dyDescent="0.25">
      <c r="E5" s="68"/>
    </row>
    <row r="6" spans="1:8" ht="14.45" hidden="1" x14ac:dyDescent="0.25">
      <c r="A6" s="115"/>
      <c r="B6" s="115"/>
      <c r="C6" s="115" t="s">
        <v>1691</v>
      </c>
      <c r="D6" s="115"/>
      <c r="E6" s="115"/>
      <c r="F6" s="115"/>
      <c r="G6" s="115"/>
    </row>
    <row r="7" spans="1:8" ht="14.45" hidden="1" x14ac:dyDescent="0.25">
      <c r="A7" s="115"/>
      <c r="B7" s="115"/>
      <c r="C7" s="115"/>
      <c r="D7" s="115"/>
      <c r="E7" s="115"/>
      <c r="F7" s="115"/>
      <c r="G7" s="115"/>
    </row>
    <row r="8" spans="1:8" ht="14.45" hidden="1" x14ac:dyDescent="0.25">
      <c r="A8" s="115"/>
      <c r="B8" s="115"/>
      <c r="C8" s="115"/>
      <c r="D8" s="115"/>
      <c r="E8" s="115"/>
      <c r="F8" s="115"/>
      <c r="G8" s="115"/>
    </row>
    <row r="9" spans="1:8" x14ac:dyDescent="0.25">
      <c r="A9" s="115"/>
      <c r="B9" s="115"/>
      <c r="C9" s="115" t="s">
        <v>282</v>
      </c>
      <c r="D9" s="115" t="s">
        <v>1335</v>
      </c>
      <c r="E9" s="115"/>
      <c r="F9" s="115" t="s">
        <v>281</v>
      </c>
      <c r="G9" s="115" t="s">
        <v>1330</v>
      </c>
    </row>
    <row r="10" spans="1:8" ht="15" customHeight="1" x14ac:dyDescent="0.25">
      <c r="A10" s="115"/>
      <c r="B10" s="115"/>
      <c r="C10" s="117" t="s">
        <v>1335</v>
      </c>
      <c r="D10" s="15"/>
      <c r="E10" s="25" t="s">
        <v>674</v>
      </c>
      <c r="G10" s="115"/>
    </row>
    <row r="11" spans="1:8" hidden="1" x14ac:dyDescent="0.25">
      <c r="A11" s="115"/>
      <c r="B11" s="115"/>
      <c r="C11" s="115" t="s">
        <v>281</v>
      </c>
      <c r="G11" s="115"/>
    </row>
    <row r="12" spans="1:8" x14ac:dyDescent="0.25">
      <c r="A12" s="115" t="s">
        <v>1692</v>
      </c>
      <c r="B12" s="115"/>
      <c r="C12" s="115"/>
      <c r="D12" s="35" t="s">
        <v>1693</v>
      </c>
      <c r="E12" s="83">
        <f>E13+E16+E17</f>
        <v>0</v>
      </c>
      <c r="G12" s="115"/>
    </row>
    <row r="13" spans="1:8" x14ac:dyDescent="0.25">
      <c r="A13" s="115" t="s">
        <v>1694</v>
      </c>
      <c r="B13" s="115"/>
      <c r="C13" s="115"/>
      <c r="D13" s="14" t="s">
        <v>1695</v>
      </c>
      <c r="E13" s="83">
        <f>E14+E15</f>
        <v>0</v>
      </c>
      <c r="G13" s="115"/>
    </row>
    <row r="14" spans="1:8" x14ac:dyDescent="0.25">
      <c r="A14" s="115" t="s">
        <v>1696</v>
      </c>
      <c r="B14" s="115"/>
      <c r="C14" s="115"/>
      <c r="D14" s="11" t="s">
        <v>1697</v>
      </c>
      <c r="E14" s="82"/>
      <c r="G14" s="115"/>
    </row>
    <row r="15" spans="1:8" x14ac:dyDescent="0.25">
      <c r="A15" s="115" t="s">
        <v>1698</v>
      </c>
      <c r="B15" s="115"/>
      <c r="C15" s="115"/>
      <c r="D15" s="11" t="s">
        <v>1699</v>
      </c>
      <c r="E15" s="82"/>
      <c r="G15" s="115"/>
    </row>
    <row r="16" spans="1:8" x14ac:dyDescent="0.25">
      <c r="A16" s="115" t="s">
        <v>1700</v>
      </c>
      <c r="B16" s="115"/>
      <c r="C16" s="115"/>
      <c r="D16" s="14" t="s">
        <v>1701</v>
      </c>
      <c r="E16" s="82"/>
      <c r="G16" s="115"/>
    </row>
    <row r="17" spans="1:7" x14ac:dyDescent="0.25">
      <c r="A17" s="115" t="s">
        <v>1702</v>
      </c>
      <c r="B17" s="115"/>
      <c r="C17" s="115"/>
      <c r="D17" s="14" t="s">
        <v>1703</v>
      </c>
      <c r="E17" s="83">
        <f>E18+E19</f>
        <v>0</v>
      </c>
      <c r="G17" s="115"/>
    </row>
    <row r="18" spans="1:7" x14ac:dyDescent="0.25">
      <c r="A18" s="115" t="s">
        <v>1704</v>
      </c>
      <c r="B18" s="115"/>
      <c r="C18" s="115"/>
      <c r="D18" s="11" t="s">
        <v>1697</v>
      </c>
      <c r="E18" s="82"/>
      <c r="G18" s="115"/>
    </row>
    <row r="19" spans="1:7" x14ac:dyDescent="0.25">
      <c r="A19" s="115" t="s">
        <v>1705</v>
      </c>
      <c r="B19" s="115"/>
      <c r="C19" s="115"/>
      <c r="D19" s="11" t="s">
        <v>1699</v>
      </c>
      <c r="E19" s="82"/>
      <c r="G19" s="115"/>
    </row>
    <row r="20" spans="1:7" x14ac:dyDescent="0.25">
      <c r="A20" s="115" t="s">
        <v>1711</v>
      </c>
      <c r="B20" s="115"/>
      <c r="C20" s="115"/>
      <c r="D20" s="11" t="s">
        <v>1712</v>
      </c>
      <c r="E20" s="82"/>
      <c r="G20" s="115"/>
    </row>
    <row r="21" spans="1:7" x14ac:dyDescent="0.25">
      <c r="A21" s="115" t="s">
        <v>1713</v>
      </c>
      <c r="B21" s="115"/>
      <c r="C21" s="115"/>
      <c r="D21" s="11" t="s">
        <v>1714</v>
      </c>
      <c r="E21" s="82"/>
      <c r="G21" s="115"/>
    </row>
    <row r="22" spans="1:7" x14ac:dyDescent="0.25">
      <c r="A22" s="115" t="s">
        <v>1715</v>
      </c>
      <c r="B22" s="115"/>
      <c r="C22" s="115"/>
      <c r="D22" s="28" t="s">
        <v>1716</v>
      </c>
      <c r="E22" s="84">
        <f>E23+E30</f>
        <v>0</v>
      </c>
      <c r="G22" s="115"/>
    </row>
    <row r="23" spans="1:7" x14ac:dyDescent="0.25">
      <c r="A23" s="115" t="s">
        <v>1717</v>
      </c>
      <c r="B23" s="115"/>
      <c r="C23" s="115"/>
      <c r="D23" s="14" t="s">
        <v>1441</v>
      </c>
      <c r="E23" s="83">
        <f>E24+E25+E26</f>
        <v>0</v>
      </c>
      <c r="G23" s="115"/>
    </row>
    <row r="24" spans="1:7" x14ac:dyDescent="0.25">
      <c r="A24" s="115" t="s">
        <v>1718</v>
      </c>
      <c r="B24" s="115"/>
      <c r="C24" s="115"/>
      <c r="D24" s="11" t="s">
        <v>1719</v>
      </c>
      <c r="E24" s="82"/>
      <c r="G24" s="115"/>
    </row>
    <row r="25" spans="1:7" x14ac:dyDescent="0.25">
      <c r="A25" s="115" t="s">
        <v>1720</v>
      </c>
      <c r="B25" s="115"/>
      <c r="C25" s="115"/>
      <c r="D25" s="11" t="s">
        <v>1721</v>
      </c>
      <c r="E25" s="82"/>
      <c r="G25" s="115"/>
    </row>
    <row r="26" spans="1:7" ht="15" customHeight="1" x14ac:dyDescent="0.25">
      <c r="A26" s="115" t="s">
        <v>1722</v>
      </c>
      <c r="B26" s="115"/>
      <c r="C26" s="115"/>
      <c r="D26" s="11" t="s">
        <v>1723</v>
      </c>
      <c r="E26" s="83">
        <f>E27+E28+E29</f>
        <v>0</v>
      </c>
      <c r="G26" s="115"/>
    </row>
    <row r="27" spans="1:7" x14ac:dyDescent="0.25">
      <c r="A27" s="115" t="s">
        <v>1442</v>
      </c>
      <c r="B27" s="115"/>
      <c r="C27" s="115"/>
      <c r="D27" s="11" t="s">
        <v>1519</v>
      </c>
      <c r="E27" s="82"/>
      <c r="G27" s="115"/>
    </row>
    <row r="28" spans="1:7" x14ac:dyDescent="0.25">
      <c r="A28" s="115" t="s">
        <v>311</v>
      </c>
      <c r="B28" s="115"/>
      <c r="C28" s="115"/>
      <c r="D28" s="11" t="s">
        <v>1520</v>
      </c>
      <c r="E28" s="82"/>
      <c r="G28" s="115"/>
    </row>
    <row r="29" spans="1:7" x14ac:dyDescent="0.25">
      <c r="A29" s="115" t="s">
        <v>1360</v>
      </c>
      <c r="B29" s="115"/>
      <c r="C29" s="115"/>
      <c r="D29" s="11" t="s">
        <v>1521</v>
      </c>
      <c r="E29" s="82"/>
      <c r="G29" s="115"/>
    </row>
    <row r="30" spans="1:7" x14ac:dyDescent="0.25">
      <c r="A30" s="115" t="s">
        <v>1361</v>
      </c>
      <c r="B30" s="115"/>
      <c r="C30" s="115"/>
      <c r="D30" s="14" t="s">
        <v>1362</v>
      </c>
      <c r="E30" s="83">
        <f>E31+E32+E33</f>
        <v>0</v>
      </c>
      <c r="G30" s="115"/>
    </row>
    <row r="31" spans="1:7" x14ac:dyDescent="0.25">
      <c r="A31" s="115" t="s">
        <v>1565</v>
      </c>
      <c r="B31" s="115"/>
      <c r="C31" s="115"/>
      <c r="D31" s="11" t="s">
        <v>1522</v>
      </c>
      <c r="E31" s="82"/>
      <c r="G31" s="115"/>
    </row>
    <row r="32" spans="1:7" x14ac:dyDescent="0.25">
      <c r="A32" s="115" t="s">
        <v>1566</v>
      </c>
      <c r="B32" s="115"/>
      <c r="C32" s="115"/>
      <c r="D32" s="11" t="s">
        <v>1523</v>
      </c>
      <c r="E32" s="82"/>
      <c r="G32" s="115"/>
    </row>
    <row r="33" spans="1:7" x14ac:dyDescent="0.25">
      <c r="A33" s="115" t="s">
        <v>1567</v>
      </c>
      <c r="B33" s="115"/>
      <c r="C33" s="115"/>
      <c r="D33" s="11" t="s">
        <v>1524</v>
      </c>
      <c r="E33" s="82"/>
      <c r="G33" s="115"/>
    </row>
    <row r="34" spans="1:7" x14ac:dyDescent="0.25">
      <c r="A34" s="115" t="s">
        <v>1363</v>
      </c>
      <c r="B34" s="115"/>
      <c r="C34" s="115"/>
      <c r="D34" s="11" t="s">
        <v>358</v>
      </c>
      <c r="E34" s="82"/>
      <c r="G34" s="115"/>
    </row>
    <row r="35" spans="1:7" x14ac:dyDescent="0.25">
      <c r="A35" s="115" t="s">
        <v>1364</v>
      </c>
      <c r="B35" s="115"/>
      <c r="C35" s="115"/>
      <c r="D35" s="28" t="s">
        <v>1245</v>
      </c>
      <c r="E35" s="84">
        <f>E36+E37+E38+E39</f>
        <v>0</v>
      </c>
      <c r="G35" s="115"/>
    </row>
    <row r="36" spans="1:7" x14ac:dyDescent="0.25">
      <c r="A36" s="115" t="s">
        <v>1365</v>
      </c>
      <c r="B36" s="115"/>
      <c r="C36" s="115"/>
      <c r="D36" s="14" t="s">
        <v>1366</v>
      </c>
      <c r="E36" s="82"/>
      <c r="G36" s="115"/>
    </row>
    <row r="37" spans="1:7" x14ac:dyDescent="0.25">
      <c r="A37" s="115" t="s">
        <v>1367</v>
      </c>
      <c r="B37" s="115"/>
      <c r="C37" s="115"/>
      <c r="D37" s="14" t="s">
        <v>1368</v>
      </c>
      <c r="E37" s="82"/>
      <c r="G37" s="115"/>
    </row>
    <row r="38" spans="1:7" x14ac:dyDescent="0.25">
      <c r="A38" s="115" t="s">
        <v>1369</v>
      </c>
      <c r="B38" s="115"/>
      <c r="C38" s="115"/>
      <c r="D38" s="14" t="s">
        <v>1370</v>
      </c>
      <c r="E38" s="82"/>
      <c r="G38" s="115"/>
    </row>
    <row r="39" spans="1:7" x14ac:dyDescent="0.25">
      <c r="A39" s="115" t="s">
        <v>1443</v>
      </c>
      <c r="B39" s="115"/>
      <c r="C39" s="115"/>
      <c r="D39" s="14" t="s">
        <v>359</v>
      </c>
      <c r="E39" s="83">
        <f>E40+E41+E42+E43</f>
        <v>0</v>
      </c>
      <c r="G39" s="115"/>
    </row>
    <row r="40" spans="1:7" x14ac:dyDescent="0.25">
      <c r="A40" s="115" t="s">
        <v>1223</v>
      </c>
      <c r="B40" s="115"/>
      <c r="C40" s="115"/>
      <c r="D40" s="11" t="s">
        <v>360</v>
      </c>
      <c r="E40" s="82"/>
      <c r="G40" s="115"/>
    </row>
    <row r="41" spans="1:7" x14ac:dyDescent="0.25">
      <c r="A41" s="115" t="s">
        <v>1224</v>
      </c>
      <c r="B41" s="115"/>
      <c r="C41" s="115"/>
      <c r="D41" s="11" t="s">
        <v>1438</v>
      </c>
      <c r="E41" s="82"/>
      <c r="G41" s="115"/>
    </row>
    <row r="42" spans="1:7" x14ac:dyDescent="0.25">
      <c r="A42" s="115" t="s">
        <v>1444</v>
      </c>
      <c r="B42" s="115"/>
      <c r="C42" s="115"/>
      <c r="D42" s="11" t="s">
        <v>1439</v>
      </c>
      <c r="E42" s="82"/>
      <c r="G42" s="115"/>
    </row>
    <row r="43" spans="1:7" x14ac:dyDescent="0.25">
      <c r="A43" s="115" t="s">
        <v>1445</v>
      </c>
      <c r="B43" s="115"/>
      <c r="C43" s="115"/>
      <c r="D43" s="11" t="s">
        <v>1440</v>
      </c>
      <c r="E43" s="82"/>
      <c r="G43" s="115"/>
    </row>
    <row r="44" spans="1:7" x14ac:dyDescent="0.25">
      <c r="A44" s="115"/>
      <c r="B44" s="115"/>
      <c r="C44" s="115" t="s">
        <v>281</v>
      </c>
      <c r="G44" s="115"/>
    </row>
    <row r="45" spans="1:7" x14ac:dyDescent="0.25">
      <c r="A45" s="115"/>
      <c r="B45" s="115"/>
      <c r="C45" s="115" t="s">
        <v>1331</v>
      </c>
      <c r="D45" s="115"/>
      <c r="E45" s="115"/>
      <c r="F45" s="115"/>
      <c r="G45" s="115" t="s">
        <v>1332</v>
      </c>
    </row>
  </sheetData>
  <mergeCells count="2">
    <mergeCell ref="D2:E2"/>
    <mergeCell ref="D1:H1"/>
  </mergeCells>
  <phoneticPr fontId="3" type="noConversion"/>
  <dataValidations count="32">
    <dataValidation type="decimal" allowBlank="1" showInputMessage="1" showErrorMessage="1" errorTitle="Input Error" error="Please enter a numeric value between 0 and 99999999999999999" sqref="E1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3">
      <formula1>0</formula1>
      <formula2>99999999999999900</formula2>
    </dataValidation>
  </dataValidations>
  <hyperlinks>
    <hyperlink ref="E4" location="Navigation!A1" display="Back To Navigation Page"/>
  </hyperlinks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34"/>
  <sheetViews>
    <sheetView showGridLines="0" topLeftCell="D1" workbookViewId="0">
      <selection sqref="A1:C1048576"/>
    </sheetView>
  </sheetViews>
  <sheetFormatPr defaultRowHeight="15" x14ac:dyDescent="0.25"/>
  <cols>
    <col min="1" max="2" width="9.140625" hidden="1" customWidth="1"/>
    <col min="3" max="3" width="14.7109375" hidden="1" customWidth="1"/>
    <col min="4" max="4" width="69.28515625" customWidth="1"/>
    <col min="5" max="5" width="30.140625" customWidth="1"/>
  </cols>
  <sheetData>
    <row r="1" spans="1:8" ht="27.95" customHeight="1" x14ac:dyDescent="0.3">
      <c r="A1" s="10" t="s">
        <v>918</v>
      </c>
      <c r="D1" s="167" t="s">
        <v>482</v>
      </c>
      <c r="E1" s="167"/>
      <c r="F1" s="167"/>
      <c r="G1" s="167"/>
      <c r="H1" s="167"/>
    </row>
    <row r="2" spans="1:8" ht="18.75" x14ac:dyDescent="0.3">
      <c r="A2" s="10"/>
      <c r="D2" s="167" t="s">
        <v>1389</v>
      </c>
      <c r="E2" s="167"/>
      <c r="F2" s="167"/>
      <c r="G2" s="167"/>
      <c r="H2" s="45"/>
    </row>
    <row r="4" spans="1:8" x14ac:dyDescent="0.25">
      <c r="E4" s="96" t="s">
        <v>235</v>
      </c>
    </row>
    <row r="5" spans="1:8" hidden="1" x14ac:dyDescent="0.25">
      <c r="E5" s="68"/>
    </row>
    <row r="6" spans="1:8" ht="14.45" hidden="1" x14ac:dyDescent="0.25">
      <c r="A6" s="115"/>
      <c r="B6" s="115"/>
      <c r="C6" s="115" t="s">
        <v>185</v>
      </c>
      <c r="D6" s="115"/>
      <c r="E6" s="115"/>
      <c r="F6" s="115"/>
      <c r="G6" s="115"/>
    </row>
    <row r="7" spans="1:8" ht="14.45" hidden="1" x14ac:dyDescent="0.25">
      <c r="A7" s="115"/>
      <c r="B7" s="115"/>
      <c r="C7" s="115"/>
      <c r="D7" s="115"/>
      <c r="E7" s="115"/>
      <c r="F7" s="115"/>
      <c r="G7" s="115"/>
    </row>
    <row r="8" spans="1:8" ht="14.45" hidden="1" x14ac:dyDescent="0.25">
      <c r="A8" s="115"/>
      <c r="B8" s="115"/>
      <c r="C8" s="115"/>
      <c r="D8" s="115"/>
      <c r="E8" s="115"/>
      <c r="F8" s="115"/>
      <c r="G8" s="115"/>
    </row>
    <row r="9" spans="1:8" x14ac:dyDescent="0.25">
      <c r="A9" s="115"/>
      <c r="B9" s="115"/>
      <c r="C9" s="115" t="s">
        <v>282</v>
      </c>
      <c r="D9" s="115" t="s">
        <v>1335</v>
      </c>
      <c r="E9" s="115"/>
      <c r="F9" s="115" t="s">
        <v>281</v>
      </c>
      <c r="G9" s="115" t="s">
        <v>1330</v>
      </c>
    </row>
    <row r="10" spans="1:8" ht="15" customHeight="1" x14ac:dyDescent="0.25">
      <c r="A10" s="115"/>
      <c r="B10" s="115"/>
      <c r="C10" s="117" t="s">
        <v>1335</v>
      </c>
      <c r="D10" s="15"/>
      <c r="E10" s="25" t="s">
        <v>674</v>
      </c>
      <c r="G10" s="115"/>
    </row>
    <row r="11" spans="1:8" hidden="1" x14ac:dyDescent="0.25">
      <c r="A11" s="115"/>
      <c r="B11" s="115"/>
      <c r="C11" s="115" t="s">
        <v>281</v>
      </c>
      <c r="G11" s="115"/>
    </row>
    <row r="12" spans="1:8" x14ac:dyDescent="0.25">
      <c r="A12" s="115" t="s">
        <v>350</v>
      </c>
      <c r="B12" s="115"/>
      <c r="C12" s="115"/>
      <c r="D12" s="35" t="s">
        <v>187</v>
      </c>
      <c r="E12" s="83">
        <f>E13+E14</f>
        <v>0</v>
      </c>
      <c r="G12" s="115"/>
    </row>
    <row r="13" spans="1:8" x14ac:dyDescent="0.25">
      <c r="A13" s="115" t="s">
        <v>188</v>
      </c>
      <c r="B13" s="115"/>
      <c r="C13" s="115"/>
      <c r="D13" s="11" t="s">
        <v>189</v>
      </c>
      <c r="E13" s="82"/>
      <c r="G13" s="115"/>
    </row>
    <row r="14" spans="1:8" x14ac:dyDescent="0.25">
      <c r="A14" s="115" t="s">
        <v>190</v>
      </c>
      <c r="B14" s="115"/>
      <c r="C14" s="115"/>
      <c r="D14" s="11" t="s">
        <v>191</v>
      </c>
      <c r="E14" s="83">
        <f>E15+E16</f>
        <v>0</v>
      </c>
      <c r="G14" s="115"/>
    </row>
    <row r="15" spans="1:8" x14ac:dyDescent="0.25">
      <c r="A15" s="115" t="s">
        <v>192</v>
      </c>
      <c r="B15" s="115"/>
      <c r="C15" s="115"/>
      <c r="D15" s="11" t="s">
        <v>193</v>
      </c>
      <c r="E15" s="82"/>
      <c r="G15" s="115"/>
    </row>
    <row r="16" spans="1:8" x14ac:dyDescent="0.25">
      <c r="A16" s="115" t="s">
        <v>194</v>
      </c>
      <c r="B16" s="115"/>
      <c r="C16" s="115"/>
      <c r="D16" s="11" t="s">
        <v>195</v>
      </c>
      <c r="E16" s="82"/>
      <c r="G16" s="115"/>
    </row>
    <row r="17" spans="1:7" ht="15" customHeight="1" x14ac:dyDescent="0.25">
      <c r="A17" s="115" t="s">
        <v>186</v>
      </c>
      <c r="B17" s="115"/>
      <c r="C17" s="115"/>
      <c r="D17" s="28" t="s">
        <v>196</v>
      </c>
      <c r="E17" s="84">
        <f>E18+E28</f>
        <v>0</v>
      </c>
      <c r="G17" s="115"/>
    </row>
    <row r="18" spans="1:7" x14ac:dyDescent="0.25">
      <c r="A18" s="115" t="s">
        <v>1290</v>
      </c>
      <c r="B18" s="115"/>
      <c r="C18" s="115"/>
      <c r="D18" s="14" t="s">
        <v>1291</v>
      </c>
      <c r="E18" s="83">
        <f>E19+E22+E25</f>
        <v>0</v>
      </c>
      <c r="G18" s="115"/>
    </row>
    <row r="19" spans="1:7" x14ac:dyDescent="0.25">
      <c r="A19" s="115" t="s">
        <v>1292</v>
      </c>
      <c r="B19" s="115"/>
      <c r="C19" s="115"/>
      <c r="D19" s="11" t="s">
        <v>1293</v>
      </c>
      <c r="E19" s="83">
        <f>E20+E21</f>
        <v>0</v>
      </c>
      <c r="G19" s="115"/>
    </row>
    <row r="20" spans="1:7" x14ac:dyDescent="0.25">
      <c r="A20" s="115" t="s">
        <v>1294</v>
      </c>
      <c r="B20" s="115"/>
      <c r="C20" s="115"/>
      <c r="D20" s="11" t="s">
        <v>1295</v>
      </c>
      <c r="E20" s="82"/>
      <c r="G20" s="115"/>
    </row>
    <row r="21" spans="1:7" x14ac:dyDescent="0.25">
      <c r="A21" s="115" t="s">
        <v>206</v>
      </c>
      <c r="B21" s="115"/>
      <c r="C21" s="115"/>
      <c r="D21" s="11" t="s">
        <v>1296</v>
      </c>
      <c r="E21" s="82"/>
      <c r="G21" s="115"/>
    </row>
    <row r="22" spans="1:7" x14ac:dyDescent="0.25">
      <c r="A22" s="115" t="s">
        <v>1297</v>
      </c>
      <c r="B22" s="115"/>
      <c r="C22" s="115"/>
      <c r="D22" s="11" t="s">
        <v>1298</v>
      </c>
      <c r="E22" s="83">
        <f>E23+E24</f>
        <v>0</v>
      </c>
      <c r="G22" s="115"/>
    </row>
    <row r="23" spans="1:7" x14ac:dyDescent="0.25">
      <c r="A23" s="115" t="s">
        <v>1299</v>
      </c>
      <c r="B23" s="115"/>
      <c r="C23" s="115"/>
      <c r="D23" s="11" t="s">
        <v>1300</v>
      </c>
      <c r="E23" s="82"/>
      <c r="G23" s="115"/>
    </row>
    <row r="24" spans="1:7" x14ac:dyDescent="0.25">
      <c r="A24" s="115" t="s">
        <v>1301</v>
      </c>
      <c r="B24" s="115"/>
      <c r="C24" s="115"/>
      <c r="D24" s="11" t="s">
        <v>1302</v>
      </c>
      <c r="E24" s="82"/>
      <c r="G24" s="115"/>
    </row>
    <row r="25" spans="1:7" x14ac:dyDescent="0.25">
      <c r="A25" s="115" t="s">
        <v>1303</v>
      </c>
      <c r="B25" s="115"/>
      <c r="C25" s="115"/>
      <c r="D25" s="11" t="s">
        <v>1684</v>
      </c>
      <c r="E25" s="83">
        <f>E26+E27</f>
        <v>0</v>
      </c>
      <c r="G25" s="115"/>
    </row>
    <row r="26" spans="1:7" x14ac:dyDescent="0.25">
      <c r="A26" s="115" t="s">
        <v>1685</v>
      </c>
      <c r="B26" s="115"/>
      <c r="C26" s="115"/>
      <c r="D26" s="11" t="s">
        <v>1300</v>
      </c>
      <c r="E26" s="82"/>
      <c r="G26" s="115"/>
    </row>
    <row r="27" spans="1:7" x14ac:dyDescent="0.25">
      <c r="A27" s="115" t="s">
        <v>1686</v>
      </c>
      <c r="B27" s="115"/>
      <c r="C27" s="115"/>
      <c r="D27" s="11" t="s">
        <v>1302</v>
      </c>
      <c r="E27" s="82"/>
      <c r="G27" s="115"/>
    </row>
    <row r="28" spans="1:7" x14ac:dyDescent="0.25">
      <c r="A28" s="115" t="s">
        <v>1689</v>
      </c>
      <c r="B28" s="115"/>
      <c r="C28" s="115"/>
      <c r="D28" s="14" t="s">
        <v>1690</v>
      </c>
      <c r="E28" s="83">
        <f>E29+E30+E31+E32</f>
        <v>0</v>
      </c>
      <c r="F28" s="36"/>
      <c r="G28" s="115"/>
    </row>
    <row r="29" spans="1:7" x14ac:dyDescent="0.25">
      <c r="A29" s="115" t="s">
        <v>319</v>
      </c>
      <c r="B29" s="115"/>
      <c r="C29" s="115"/>
      <c r="D29" s="11" t="s">
        <v>320</v>
      </c>
      <c r="E29" s="82"/>
      <c r="G29" s="115"/>
    </row>
    <row r="30" spans="1:7" x14ac:dyDescent="0.25">
      <c r="A30" s="115" t="s">
        <v>321</v>
      </c>
      <c r="B30" s="115"/>
      <c r="C30" s="115"/>
      <c r="D30" s="11" t="s">
        <v>1186</v>
      </c>
      <c r="E30" s="82"/>
      <c r="G30" s="115"/>
    </row>
    <row r="31" spans="1:7" x14ac:dyDescent="0.25">
      <c r="A31" s="115" t="s">
        <v>1187</v>
      </c>
      <c r="B31" s="115"/>
      <c r="C31" s="115"/>
      <c r="D31" s="11" t="s">
        <v>1188</v>
      </c>
      <c r="E31" s="82"/>
      <c r="G31" s="115"/>
    </row>
    <row r="32" spans="1:7" x14ac:dyDescent="0.25">
      <c r="A32" s="115" t="s">
        <v>1189</v>
      </c>
      <c r="B32" s="115"/>
      <c r="C32" s="115"/>
      <c r="D32" s="11" t="s">
        <v>1190</v>
      </c>
      <c r="E32" s="82"/>
      <c r="G32" s="115"/>
    </row>
    <row r="33" spans="1:7" x14ac:dyDescent="0.25">
      <c r="A33" s="115"/>
      <c r="B33" s="115"/>
      <c r="C33" s="115" t="s">
        <v>281</v>
      </c>
      <c r="G33" s="115"/>
    </row>
    <row r="34" spans="1:7" x14ac:dyDescent="0.25">
      <c r="A34" s="115"/>
      <c r="B34" s="115"/>
      <c r="C34" s="115" t="s">
        <v>1331</v>
      </c>
      <c r="D34" s="115"/>
      <c r="E34" s="115"/>
      <c r="F34" s="115"/>
      <c r="G34" s="115" t="s">
        <v>1332</v>
      </c>
    </row>
  </sheetData>
  <mergeCells count="2">
    <mergeCell ref="D1:H1"/>
    <mergeCell ref="D2:G2"/>
  </mergeCells>
  <phoneticPr fontId="3" type="noConversion"/>
  <dataValidations count="21">
    <dataValidation type="decimal" allowBlank="1" showInputMessage="1" showErrorMessage="1" errorTitle="Input Error" error="Please enter a numeric value between 0 and 99999999999999999" sqref="E1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2">
      <formula1>0</formula1>
      <formula2>99999999999999900</formula2>
    </dataValidation>
  </dataValidations>
  <hyperlinks>
    <hyperlink ref="E4" location="Navigation!A1" display="Back To Navigation Page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47"/>
  <sheetViews>
    <sheetView showGridLines="0" topLeftCell="D1" workbookViewId="0">
      <selection sqref="A1:C1048576"/>
    </sheetView>
  </sheetViews>
  <sheetFormatPr defaultRowHeight="15" x14ac:dyDescent="0.25"/>
  <cols>
    <col min="1" max="2" width="9.140625" hidden="1" customWidth="1"/>
    <col min="3" max="3" width="24.5703125" hidden="1" customWidth="1"/>
    <col min="4" max="4" width="63.42578125" customWidth="1"/>
    <col min="5" max="5" width="23.28515625" customWidth="1"/>
  </cols>
  <sheetData>
    <row r="1" spans="1:8" ht="27.95" customHeight="1" x14ac:dyDescent="0.3">
      <c r="A1" s="10" t="s">
        <v>919</v>
      </c>
      <c r="D1" s="167" t="s">
        <v>483</v>
      </c>
      <c r="E1" s="167"/>
      <c r="F1" s="167"/>
      <c r="G1" s="167"/>
      <c r="H1" s="167"/>
    </row>
    <row r="2" spans="1:8" ht="18.75" x14ac:dyDescent="0.3">
      <c r="A2" s="10"/>
      <c r="D2" s="167" t="s">
        <v>763</v>
      </c>
      <c r="E2" s="167"/>
      <c r="F2" s="90"/>
      <c r="G2" s="90"/>
      <c r="H2" s="90"/>
    </row>
    <row r="4" spans="1:8" x14ac:dyDescent="0.25">
      <c r="E4" s="96" t="s">
        <v>235</v>
      </c>
    </row>
    <row r="5" spans="1:8" x14ac:dyDescent="0.25">
      <c r="E5" s="68"/>
    </row>
    <row r="6" spans="1:8" hidden="1" x14ac:dyDescent="0.25">
      <c r="A6" s="115"/>
      <c r="B6" s="115"/>
      <c r="C6" s="115" t="s">
        <v>1606</v>
      </c>
      <c r="D6" s="115"/>
      <c r="E6" s="115"/>
      <c r="F6" s="115"/>
      <c r="G6" s="115"/>
    </row>
    <row r="7" spans="1:8" ht="14.45" hidden="1" x14ac:dyDescent="0.25">
      <c r="A7" s="115"/>
      <c r="B7" s="115"/>
      <c r="C7" s="115"/>
      <c r="D7" s="115"/>
      <c r="E7" s="115"/>
      <c r="F7" s="115"/>
      <c r="G7" s="115"/>
    </row>
    <row r="8" spans="1:8" ht="14.45" hidden="1" x14ac:dyDescent="0.25">
      <c r="A8" s="115"/>
      <c r="B8" s="115"/>
      <c r="C8" s="115"/>
      <c r="D8" s="115"/>
      <c r="E8" s="115"/>
      <c r="F8" s="115"/>
      <c r="G8" s="115"/>
    </row>
    <row r="9" spans="1:8" ht="14.45" hidden="1" x14ac:dyDescent="0.25">
      <c r="A9" s="115"/>
      <c r="B9" s="115"/>
      <c r="C9" s="115" t="s">
        <v>282</v>
      </c>
      <c r="D9" s="115" t="s">
        <v>1335</v>
      </c>
      <c r="E9" s="115"/>
      <c r="F9" s="115" t="s">
        <v>281</v>
      </c>
      <c r="G9" s="115" t="s">
        <v>1330</v>
      </c>
    </row>
    <row r="10" spans="1:8" ht="15" customHeight="1" x14ac:dyDescent="0.25">
      <c r="A10" s="115"/>
      <c r="B10" s="115"/>
      <c r="C10" s="117" t="s">
        <v>1335</v>
      </c>
      <c r="D10" s="43"/>
      <c r="E10" s="25" t="s">
        <v>674</v>
      </c>
      <c r="G10" s="115"/>
    </row>
    <row r="11" spans="1:8" hidden="1" x14ac:dyDescent="0.25">
      <c r="A11" s="115"/>
      <c r="B11" s="115"/>
      <c r="C11" s="115" t="s">
        <v>281</v>
      </c>
      <c r="G11" s="115"/>
    </row>
    <row r="12" spans="1:8" x14ac:dyDescent="0.25">
      <c r="A12" s="115" t="s">
        <v>21</v>
      </c>
      <c r="B12" s="115"/>
      <c r="C12" s="115"/>
      <c r="D12" s="14" t="s">
        <v>435</v>
      </c>
      <c r="E12" s="83">
        <f>E14+E22</f>
        <v>0</v>
      </c>
      <c r="G12" s="115"/>
    </row>
    <row r="13" spans="1:8" x14ac:dyDescent="0.25">
      <c r="A13" s="115" t="s">
        <v>859</v>
      </c>
      <c r="B13" s="115"/>
      <c r="C13" s="115"/>
      <c r="D13" s="14" t="s">
        <v>860</v>
      </c>
      <c r="E13" s="82"/>
      <c r="G13" s="115"/>
    </row>
    <row r="14" spans="1:8" ht="15" customHeight="1" x14ac:dyDescent="0.25">
      <c r="A14" s="115" t="s">
        <v>861</v>
      </c>
      <c r="B14" s="115"/>
      <c r="C14" s="115"/>
      <c r="D14" s="14" t="s">
        <v>1446</v>
      </c>
      <c r="E14" s="83">
        <f>SUM(E15:E20)</f>
        <v>0</v>
      </c>
      <c r="G14" s="115"/>
    </row>
    <row r="15" spans="1:8" x14ac:dyDescent="0.25">
      <c r="A15" s="115" t="s">
        <v>862</v>
      </c>
      <c r="B15" s="115"/>
      <c r="C15" s="115"/>
      <c r="D15" s="11" t="s">
        <v>1447</v>
      </c>
      <c r="E15" s="82"/>
      <c r="G15" s="115"/>
    </row>
    <row r="16" spans="1:8" x14ac:dyDescent="0.25">
      <c r="A16" s="115" t="s">
        <v>863</v>
      </c>
      <c r="B16" s="115"/>
      <c r="C16" s="115"/>
      <c r="D16" s="11" t="s">
        <v>1448</v>
      </c>
      <c r="E16" s="82"/>
      <c r="G16" s="115"/>
    </row>
    <row r="17" spans="1:7" x14ac:dyDescent="0.25">
      <c r="A17" s="115" t="s">
        <v>1608</v>
      </c>
      <c r="B17" s="115"/>
      <c r="C17" s="115"/>
      <c r="D17" s="11" t="s">
        <v>1449</v>
      </c>
      <c r="E17" s="82"/>
      <c r="G17" s="115"/>
    </row>
    <row r="18" spans="1:7" x14ac:dyDescent="0.25">
      <c r="A18" s="115" t="s">
        <v>1609</v>
      </c>
      <c r="B18" s="115"/>
      <c r="C18" s="115"/>
      <c r="D18" s="11" t="s">
        <v>1450</v>
      </c>
      <c r="E18" s="82"/>
      <c r="G18" s="115"/>
    </row>
    <row r="19" spans="1:7" x14ac:dyDescent="0.25">
      <c r="A19" s="115" t="s">
        <v>1610</v>
      </c>
      <c r="B19" s="115"/>
      <c r="C19" s="115"/>
      <c r="D19" s="11" t="s">
        <v>1451</v>
      </c>
      <c r="E19" s="82"/>
      <c r="G19" s="115"/>
    </row>
    <row r="20" spans="1:7" x14ac:dyDescent="0.25">
      <c r="A20" s="115" t="s">
        <v>1611</v>
      </c>
      <c r="B20" s="115"/>
      <c r="C20" s="115"/>
      <c r="D20" s="11" t="s">
        <v>1452</v>
      </c>
      <c r="E20" s="82"/>
      <c r="G20" s="115"/>
    </row>
    <row r="21" spans="1:7" x14ac:dyDescent="0.25">
      <c r="A21" s="115" t="s">
        <v>1612</v>
      </c>
      <c r="B21" s="115"/>
      <c r="C21" s="115"/>
      <c r="D21" s="14" t="s">
        <v>1453</v>
      </c>
      <c r="E21" s="82"/>
      <c r="G21" s="115"/>
    </row>
    <row r="22" spans="1:7" ht="15" customHeight="1" x14ac:dyDescent="0.25">
      <c r="A22" s="115" t="s">
        <v>1613</v>
      </c>
      <c r="B22" s="115"/>
      <c r="C22" s="115"/>
      <c r="D22" s="14" t="s">
        <v>1454</v>
      </c>
      <c r="E22" s="83">
        <f>SUM(E23:E25)</f>
        <v>0</v>
      </c>
      <c r="G22" s="115"/>
    </row>
    <row r="23" spans="1:7" x14ac:dyDescent="0.25">
      <c r="A23" s="115" t="s">
        <v>1614</v>
      </c>
      <c r="B23" s="115"/>
      <c r="C23" s="115"/>
      <c r="D23" s="11" t="s">
        <v>1455</v>
      </c>
      <c r="E23" s="82"/>
      <c r="G23" s="115"/>
    </row>
    <row r="24" spans="1:7" x14ac:dyDescent="0.25">
      <c r="A24" s="115" t="s">
        <v>1615</v>
      </c>
      <c r="B24" s="115"/>
      <c r="C24" s="115"/>
      <c r="D24" s="11" t="s">
        <v>1456</v>
      </c>
      <c r="E24" s="82"/>
      <c r="G24" s="115"/>
    </row>
    <row r="25" spans="1:7" x14ac:dyDescent="0.25">
      <c r="A25" s="115" t="s">
        <v>197</v>
      </c>
      <c r="B25" s="115"/>
      <c r="C25" s="115"/>
      <c r="D25" s="11" t="s">
        <v>1457</v>
      </c>
      <c r="E25" s="82"/>
      <c r="G25" s="115"/>
    </row>
    <row r="26" spans="1:7" x14ac:dyDescent="0.25">
      <c r="A26" s="115" t="s">
        <v>977</v>
      </c>
      <c r="B26" s="115"/>
      <c r="C26" s="115"/>
      <c r="D26" s="28" t="s">
        <v>978</v>
      </c>
      <c r="E26" s="84">
        <f>E27</f>
        <v>0</v>
      </c>
      <c r="G26" s="115"/>
    </row>
    <row r="27" spans="1:7" x14ac:dyDescent="0.25">
      <c r="A27" s="115" t="s">
        <v>979</v>
      </c>
      <c r="B27" s="115"/>
      <c r="C27" s="115"/>
      <c r="D27" s="14" t="s">
        <v>980</v>
      </c>
      <c r="E27" s="83">
        <f>E28+E29+E30</f>
        <v>0</v>
      </c>
      <c r="G27" s="115"/>
    </row>
    <row r="28" spans="1:7" x14ac:dyDescent="0.25">
      <c r="A28" s="115" t="s">
        <v>802</v>
      </c>
      <c r="B28" s="115"/>
      <c r="C28" s="115"/>
      <c r="D28" s="11" t="s">
        <v>981</v>
      </c>
      <c r="E28" s="82"/>
      <c r="G28" s="115"/>
    </row>
    <row r="29" spans="1:7" x14ac:dyDescent="0.25">
      <c r="A29" s="115" t="s">
        <v>982</v>
      </c>
      <c r="B29" s="115"/>
      <c r="C29" s="115"/>
      <c r="D29" s="11" t="s">
        <v>983</v>
      </c>
      <c r="E29" s="82"/>
      <c r="G29" s="115"/>
    </row>
    <row r="30" spans="1:7" x14ac:dyDescent="0.25">
      <c r="A30" s="115" t="s">
        <v>1791</v>
      </c>
      <c r="B30" s="115"/>
      <c r="C30" s="115"/>
      <c r="D30" s="11" t="s">
        <v>1792</v>
      </c>
      <c r="E30" s="82"/>
      <c r="G30" s="115"/>
    </row>
    <row r="31" spans="1:7" x14ac:dyDescent="0.25">
      <c r="A31" s="115" t="s">
        <v>1793</v>
      </c>
      <c r="B31" s="115"/>
      <c r="C31" s="115"/>
      <c r="D31" s="14" t="s">
        <v>1794</v>
      </c>
      <c r="E31" s="83">
        <f>E32+E33+E34</f>
        <v>0</v>
      </c>
      <c r="G31" s="115"/>
    </row>
    <row r="32" spans="1:7" x14ac:dyDescent="0.25">
      <c r="A32" s="115" t="s">
        <v>1795</v>
      </c>
      <c r="B32" s="115"/>
      <c r="C32" s="115"/>
      <c r="D32" s="11" t="s">
        <v>639</v>
      </c>
      <c r="E32" s="82"/>
      <c r="G32" s="115"/>
    </row>
    <row r="33" spans="1:7" x14ac:dyDescent="0.25">
      <c r="A33" s="115" t="s">
        <v>1782</v>
      </c>
      <c r="B33" s="115"/>
      <c r="C33" s="115"/>
      <c r="D33" s="11" t="s">
        <v>1783</v>
      </c>
      <c r="E33" s="82"/>
      <c r="G33" s="115"/>
    </row>
    <row r="34" spans="1:7" x14ac:dyDescent="0.25">
      <c r="A34" s="115" t="s">
        <v>1784</v>
      </c>
      <c r="B34" s="115"/>
      <c r="C34" s="115"/>
      <c r="D34" s="11" t="s">
        <v>1785</v>
      </c>
      <c r="E34" s="82"/>
      <c r="G34" s="115"/>
    </row>
    <row r="35" spans="1:7" x14ac:dyDescent="0.25">
      <c r="A35" s="115" t="s">
        <v>1786</v>
      </c>
      <c r="B35" s="115"/>
      <c r="C35" s="115"/>
      <c r="D35" s="14" t="s">
        <v>680</v>
      </c>
      <c r="E35" s="83">
        <f>E36+E37+E38+E39</f>
        <v>0</v>
      </c>
      <c r="G35" s="115"/>
    </row>
    <row r="36" spans="1:7" x14ac:dyDescent="0.25">
      <c r="A36" s="115" t="s">
        <v>220</v>
      </c>
      <c r="B36" s="115"/>
      <c r="C36" s="115"/>
      <c r="D36" s="11" t="s">
        <v>221</v>
      </c>
      <c r="E36" s="82"/>
      <c r="G36" s="115"/>
    </row>
    <row r="37" spans="1:7" x14ac:dyDescent="0.25">
      <c r="A37" s="115" t="s">
        <v>222</v>
      </c>
      <c r="B37" s="115"/>
      <c r="C37" s="115"/>
      <c r="D37" s="11" t="s">
        <v>223</v>
      </c>
      <c r="E37" s="82"/>
      <c r="G37" s="115"/>
    </row>
    <row r="38" spans="1:7" x14ac:dyDescent="0.25">
      <c r="A38" s="115" t="s">
        <v>224</v>
      </c>
      <c r="B38" s="115"/>
      <c r="C38" s="115"/>
      <c r="D38" s="11" t="s">
        <v>225</v>
      </c>
      <c r="E38" s="82"/>
      <c r="G38" s="115"/>
    </row>
    <row r="39" spans="1:7" x14ac:dyDescent="0.25">
      <c r="A39" s="115" t="s">
        <v>226</v>
      </c>
      <c r="B39" s="115"/>
      <c r="C39" s="115"/>
      <c r="D39" s="11" t="s">
        <v>227</v>
      </c>
      <c r="E39" s="82"/>
      <c r="G39" s="115"/>
    </row>
    <row r="40" spans="1:7" x14ac:dyDescent="0.25">
      <c r="A40" s="115" t="s">
        <v>228</v>
      </c>
      <c r="B40" s="115"/>
      <c r="C40" s="115"/>
      <c r="D40" s="14" t="s">
        <v>229</v>
      </c>
      <c r="E40" s="83">
        <f>E41+E42</f>
        <v>0</v>
      </c>
      <c r="G40" s="115"/>
    </row>
    <row r="41" spans="1:7" x14ac:dyDescent="0.25">
      <c r="A41" s="115" t="s">
        <v>230</v>
      </c>
      <c r="B41" s="115"/>
      <c r="C41" s="115"/>
      <c r="D41" s="11" t="s">
        <v>231</v>
      </c>
      <c r="E41" s="82"/>
      <c r="G41" s="115"/>
    </row>
    <row r="42" spans="1:7" x14ac:dyDescent="0.25">
      <c r="A42" s="115" t="s">
        <v>1619</v>
      </c>
      <c r="B42" s="115"/>
      <c r="C42" s="115"/>
      <c r="D42" s="11" t="s">
        <v>1620</v>
      </c>
      <c r="E42" s="83">
        <f>E43+E44+E45</f>
        <v>0</v>
      </c>
      <c r="G42" s="115"/>
    </row>
    <row r="43" spans="1:7" x14ac:dyDescent="0.25">
      <c r="A43" s="115" t="s">
        <v>1621</v>
      </c>
      <c r="B43" s="115"/>
      <c r="C43" s="115"/>
      <c r="D43" s="11" t="s">
        <v>1622</v>
      </c>
      <c r="E43" s="82"/>
      <c r="G43" s="115"/>
    </row>
    <row r="44" spans="1:7" x14ac:dyDescent="0.25">
      <c r="A44" s="115" t="s">
        <v>1623</v>
      </c>
      <c r="B44" s="115"/>
      <c r="C44" s="115"/>
      <c r="D44" s="11" t="s">
        <v>1624</v>
      </c>
      <c r="E44" s="82"/>
      <c r="G44" s="115"/>
    </row>
    <row r="45" spans="1:7" x14ac:dyDescent="0.25">
      <c r="A45" s="115" t="s">
        <v>1625</v>
      </c>
      <c r="B45" s="115"/>
      <c r="C45" s="115"/>
      <c r="D45" s="11" t="s">
        <v>1626</v>
      </c>
      <c r="E45" s="82"/>
      <c r="G45" s="115"/>
    </row>
    <row r="46" spans="1:7" x14ac:dyDescent="0.25">
      <c r="A46" s="115"/>
      <c r="B46" s="115"/>
      <c r="C46" s="115" t="s">
        <v>281</v>
      </c>
      <c r="G46" s="115"/>
    </row>
    <row r="47" spans="1:7" x14ac:dyDescent="0.25">
      <c r="A47" s="115"/>
      <c r="B47" s="115"/>
      <c r="C47" s="115" t="s">
        <v>1331</v>
      </c>
      <c r="D47" s="115"/>
      <c r="E47" s="115"/>
      <c r="F47" s="115"/>
      <c r="G47" s="115" t="s">
        <v>1332</v>
      </c>
    </row>
  </sheetData>
  <mergeCells count="2">
    <mergeCell ref="D2:E2"/>
    <mergeCell ref="D1:H1"/>
  </mergeCells>
  <phoneticPr fontId="3" type="noConversion"/>
  <dataValidations count="34">
    <dataValidation type="decimal" allowBlank="1" showInputMessage="1" showErrorMessage="1" errorTitle="Input Error" error="Please enter a numeric value between 0 and 99999999999999999" sqref="E1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5">
      <formula1>0</formula1>
      <formula2>99999999999999900</formula2>
    </dataValidation>
  </dataValidations>
  <hyperlinks>
    <hyperlink ref="E4" location="Navigation!A1" display="Back To Navigation Page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54"/>
  <sheetViews>
    <sheetView showGridLines="0" topLeftCell="D1" workbookViewId="0">
      <selection sqref="A1:C1048576"/>
    </sheetView>
  </sheetViews>
  <sheetFormatPr defaultRowHeight="15" x14ac:dyDescent="0.25"/>
  <cols>
    <col min="1" max="3" width="9.140625" hidden="1" customWidth="1"/>
    <col min="4" max="4" width="75.5703125" customWidth="1"/>
    <col min="5" max="5" width="25.42578125" customWidth="1"/>
  </cols>
  <sheetData>
    <row r="1" spans="1:9" ht="27.95" customHeight="1" x14ac:dyDescent="0.3">
      <c r="A1" s="10" t="s">
        <v>920</v>
      </c>
      <c r="D1" s="167" t="s">
        <v>484</v>
      </c>
      <c r="E1" s="167"/>
      <c r="F1" s="167"/>
      <c r="G1" s="167"/>
      <c r="H1" s="167"/>
      <c r="I1" s="62"/>
    </row>
    <row r="2" spans="1:9" ht="18.75" x14ac:dyDescent="0.3">
      <c r="A2" s="10"/>
      <c r="D2" s="182" t="s">
        <v>830</v>
      </c>
      <c r="E2" s="182"/>
      <c r="F2" s="91"/>
      <c r="G2" s="91"/>
      <c r="H2" s="91"/>
      <c r="I2" s="62"/>
    </row>
    <row r="4" spans="1:9" x14ac:dyDescent="0.25">
      <c r="E4" s="96" t="s">
        <v>235</v>
      </c>
    </row>
    <row r="5" spans="1:9" hidden="1" x14ac:dyDescent="0.25">
      <c r="E5" s="68"/>
    </row>
    <row r="6" spans="1:9" ht="14.45" hidden="1" x14ac:dyDescent="0.25">
      <c r="A6" s="115"/>
      <c r="B6" s="115"/>
      <c r="C6" s="115" t="s">
        <v>875</v>
      </c>
      <c r="D6" s="115"/>
      <c r="E6" s="115"/>
      <c r="F6" s="115"/>
      <c r="G6" s="115"/>
    </row>
    <row r="7" spans="1:9" ht="14.45" hidden="1" x14ac:dyDescent="0.25">
      <c r="A7" s="115"/>
      <c r="B7" s="115"/>
      <c r="C7" s="115"/>
      <c r="D7" s="115"/>
      <c r="E7" s="115"/>
      <c r="F7" s="115"/>
      <c r="G7" s="115"/>
    </row>
    <row r="8" spans="1:9" ht="14.45" hidden="1" x14ac:dyDescent="0.25">
      <c r="A8" s="115"/>
      <c r="B8" s="115"/>
      <c r="C8" s="115"/>
      <c r="D8" s="115"/>
      <c r="E8" s="115"/>
      <c r="F8" s="115"/>
      <c r="G8" s="115"/>
    </row>
    <row r="9" spans="1:9" x14ac:dyDescent="0.25">
      <c r="A9" s="115"/>
      <c r="B9" s="115"/>
      <c r="C9" s="115" t="s">
        <v>282</v>
      </c>
      <c r="D9" s="115" t="s">
        <v>1335</v>
      </c>
      <c r="E9" s="115"/>
      <c r="F9" s="115" t="s">
        <v>281</v>
      </c>
      <c r="G9" s="115" t="s">
        <v>1330</v>
      </c>
    </row>
    <row r="10" spans="1:9" ht="15" customHeight="1" x14ac:dyDescent="0.25">
      <c r="A10" s="115"/>
      <c r="B10" s="115"/>
      <c r="C10" s="117" t="s">
        <v>1335</v>
      </c>
      <c r="D10" s="15"/>
      <c r="E10" s="25" t="s">
        <v>674</v>
      </c>
      <c r="G10" s="115"/>
    </row>
    <row r="11" spans="1:9" hidden="1" x14ac:dyDescent="0.25">
      <c r="A11" s="115"/>
      <c r="B11" s="115"/>
      <c r="C11" s="115" t="s">
        <v>281</v>
      </c>
      <c r="G11" s="115"/>
    </row>
    <row r="12" spans="1:9" x14ac:dyDescent="0.25">
      <c r="A12" s="115" t="s">
        <v>876</v>
      </c>
      <c r="B12" s="115"/>
      <c r="C12" s="115"/>
      <c r="D12" s="35" t="s">
        <v>877</v>
      </c>
      <c r="E12" s="83">
        <f>E13+E18+E19+E24+E29</f>
        <v>0</v>
      </c>
      <c r="G12" s="115"/>
    </row>
    <row r="13" spans="1:9" x14ac:dyDescent="0.25">
      <c r="A13" s="115" t="s">
        <v>677</v>
      </c>
      <c r="B13" s="115" t="s">
        <v>678</v>
      </c>
      <c r="C13" s="115"/>
      <c r="D13" s="14" t="s">
        <v>679</v>
      </c>
      <c r="E13" s="83">
        <f>E14+E15-E16-E17</f>
        <v>0</v>
      </c>
      <c r="G13" s="115"/>
    </row>
    <row r="14" spans="1:9" x14ac:dyDescent="0.25">
      <c r="A14" s="115" t="s">
        <v>1280</v>
      </c>
      <c r="B14" s="115" t="s">
        <v>678</v>
      </c>
      <c r="C14" s="115"/>
      <c r="D14" s="11" t="s">
        <v>1281</v>
      </c>
      <c r="E14" s="82"/>
      <c r="G14" s="115"/>
    </row>
    <row r="15" spans="1:9" x14ac:dyDescent="0.25">
      <c r="A15" s="115" t="s">
        <v>1282</v>
      </c>
      <c r="B15" s="115" t="s">
        <v>678</v>
      </c>
      <c r="C15" s="115"/>
      <c r="D15" s="11" t="s">
        <v>1283</v>
      </c>
      <c r="E15" s="82"/>
      <c r="G15" s="115"/>
    </row>
    <row r="16" spans="1:9" x14ac:dyDescent="0.25">
      <c r="A16" s="115" t="s">
        <v>1284</v>
      </c>
      <c r="B16" s="115" t="s">
        <v>678</v>
      </c>
      <c r="C16" s="115"/>
      <c r="D16" s="11" t="s">
        <v>1285</v>
      </c>
      <c r="E16" s="82"/>
      <c r="G16" s="115"/>
    </row>
    <row r="17" spans="1:7" x14ac:dyDescent="0.25">
      <c r="A17" s="115" t="s">
        <v>1286</v>
      </c>
      <c r="B17" s="115" t="s">
        <v>678</v>
      </c>
      <c r="C17" s="115"/>
      <c r="D17" s="11" t="s">
        <v>1287</v>
      </c>
      <c r="E17" s="82"/>
      <c r="G17" s="115"/>
    </row>
    <row r="18" spans="1:7" x14ac:dyDescent="0.25">
      <c r="A18" s="115" t="s">
        <v>1288</v>
      </c>
      <c r="B18" s="115"/>
      <c r="C18" s="115"/>
      <c r="D18" s="14" t="s">
        <v>1289</v>
      </c>
      <c r="E18" s="82"/>
      <c r="G18" s="115"/>
    </row>
    <row r="19" spans="1:7" x14ac:dyDescent="0.25">
      <c r="A19" s="115" t="s">
        <v>677</v>
      </c>
      <c r="B19" s="115" t="s">
        <v>656</v>
      </c>
      <c r="C19" s="115"/>
      <c r="D19" s="14" t="s">
        <v>657</v>
      </c>
      <c r="E19" s="83">
        <f>E20+E21-E22-E23</f>
        <v>0</v>
      </c>
      <c r="G19" s="115"/>
    </row>
    <row r="20" spans="1:7" x14ac:dyDescent="0.25">
      <c r="A20" s="115" t="s">
        <v>1280</v>
      </c>
      <c r="B20" s="115" t="s">
        <v>656</v>
      </c>
      <c r="C20" s="115"/>
      <c r="D20" s="11" t="s">
        <v>1281</v>
      </c>
      <c r="E20" s="82"/>
      <c r="G20" s="115"/>
    </row>
    <row r="21" spans="1:7" x14ac:dyDescent="0.25">
      <c r="A21" s="115" t="s">
        <v>1282</v>
      </c>
      <c r="B21" s="115" t="s">
        <v>656</v>
      </c>
      <c r="C21" s="115"/>
      <c r="D21" s="11" t="s">
        <v>1283</v>
      </c>
      <c r="E21" s="82"/>
      <c r="G21" s="115"/>
    </row>
    <row r="22" spans="1:7" x14ac:dyDescent="0.25">
      <c r="A22" s="115" t="s">
        <v>1284</v>
      </c>
      <c r="B22" s="115" t="s">
        <v>656</v>
      </c>
      <c r="C22" s="115"/>
      <c r="D22" s="11" t="s">
        <v>1285</v>
      </c>
      <c r="E22" s="82"/>
      <c r="G22" s="115"/>
    </row>
    <row r="23" spans="1:7" x14ac:dyDescent="0.25">
      <c r="A23" s="115" t="s">
        <v>1286</v>
      </c>
      <c r="B23" s="115" t="s">
        <v>656</v>
      </c>
      <c r="C23" s="115"/>
      <c r="D23" s="11" t="s">
        <v>1287</v>
      </c>
      <c r="E23" s="82"/>
      <c r="G23" s="115"/>
    </row>
    <row r="24" spans="1:7" ht="15" customHeight="1" x14ac:dyDescent="0.25">
      <c r="A24" s="115" t="s">
        <v>677</v>
      </c>
      <c r="B24" s="115" t="s">
        <v>658</v>
      </c>
      <c r="C24" s="115"/>
      <c r="D24" s="14" t="s">
        <v>659</v>
      </c>
      <c r="E24" s="83">
        <f>E25+E26-E27-E28</f>
        <v>0</v>
      </c>
      <c r="G24" s="115"/>
    </row>
    <row r="25" spans="1:7" x14ac:dyDescent="0.25">
      <c r="A25" s="115" t="s">
        <v>1280</v>
      </c>
      <c r="B25" s="115" t="s">
        <v>658</v>
      </c>
      <c r="C25" s="115"/>
      <c r="D25" s="11" t="s">
        <v>1281</v>
      </c>
      <c r="E25" s="82"/>
      <c r="G25" s="115"/>
    </row>
    <row r="26" spans="1:7" x14ac:dyDescent="0.25">
      <c r="A26" s="115" t="s">
        <v>1282</v>
      </c>
      <c r="B26" s="115" t="s">
        <v>658</v>
      </c>
      <c r="C26" s="115"/>
      <c r="D26" s="11" t="s">
        <v>1283</v>
      </c>
      <c r="E26" s="82"/>
      <c r="G26" s="115"/>
    </row>
    <row r="27" spans="1:7" x14ac:dyDescent="0.25">
      <c r="A27" s="115" t="s">
        <v>1284</v>
      </c>
      <c r="B27" s="115" t="s">
        <v>658</v>
      </c>
      <c r="C27" s="115"/>
      <c r="D27" s="11" t="s">
        <v>1285</v>
      </c>
      <c r="E27" s="82"/>
      <c r="G27" s="115"/>
    </row>
    <row r="28" spans="1:7" x14ac:dyDescent="0.25">
      <c r="A28" s="115" t="s">
        <v>1286</v>
      </c>
      <c r="B28" s="115" t="s">
        <v>658</v>
      </c>
      <c r="C28" s="115"/>
      <c r="D28" s="11" t="s">
        <v>1287</v>
      </c>
      <c r="E28" s="82"/>
      <c r="G28" s="115"/>
    </row>
    <row r="29" spans="1:7" x14ac:dyDescent="0.25">
      <c r="A29" s="115" t="s">
        <v>677</v>
      </c>
      <c r="B29" s="115" t="s">
        <v>660</v>
      </c>
      <c r="C29" s="115"/>
      <c r="D29" s="14" t="s">
        <v>661</v>
      </c>
      <c r="E29" s="83">
        <f>E30+E31-E32-E33</f>
        <v>0</v>
      </c>
      <c r="G29" s="115"/>
    </row>
    <row r="30" spans="1:7" x14ac:dyDescent="0.25">
      <c r="A30" s="115" t="s">
        <v>1280</v>
      </c>
      <c r="B30" s="115" t="s">
        <v>660</v>
      </c>
      <c r="C30" s="115"/>
      <c r="D30" s="11" t="s">
        <v>662</v>
      </c>
      <c r="E30" s="82"/>
      <c r="G30" s="115"/>
    </row>
    <row r="31" spans="1:7" x14ac:dyDescent="0.25">
      <c r="A31" s="115" t="s">
        <v>1282</v>
      </c>
      <c r="B31" s="115" t="s">
        <v>660</v>
      </c>
      <c r="C31" s="115"/>
      <c r="D31" s="11" t="s">
        <v>1375</v>
      </c>
      <c r="E31" s="82"/>
      <c r="G31" s="115"/>
    </row>
    <row r="32" spans="1:7" x14ac:dyDescent="0.25">
      <c r="A32" s="115" t="s">
        <v>1284</v>
      </c>
      <c r="B32" s="115" t="s">
        <v>660</v>
      </c>
      <c r="C32" s="115"/>
      <c r="D32" s="11" t="s">
        <v>1376</v>
      </c>
      <c r="E32" s="82"/>
      <c r="G32" s="115"/>
    </row>
    <row r="33" spans="1:7" x14ac:dyDescent="0.25">
      <c r="A33" s="115" t="s">
        <v>1286</v>
      </c>
      <c r="B33" s="115" t="s">
        <v>660</v>
      </c>
      <c r="C33" s="115"/>
      <c r="D33" s="11" t="s">
        <v>1377</v>
      </c>
      <c r="E33" s="82"/>
      <c r="G33" s="115"/>
    </row>
    <row r="34" spans="1:7" x14ac:dyDescent="0.25">
      <c r="A34" s="115" t="s">
        <v>1378</v>
      </c>
      <c r="B34" s="115"/>
      <c r="C34" s="115"/>
      <c r="D34" s="28" t="s">
        <v>1247</v>
      </c>
      <c r="E34" s="84">
        <f>E35+E36+E37+E38+E39+E40+E41</f>
        <v>0</v>
      </c>
      <c r="G34" s="115"/>
    </row>
    <row r="35" spans="1:7" x14ac:dyDescent="0.25">
      <c r="A35" s="115" t="s">
        <v>1379</v>
      </c>
      <c r="B35" s="115"/>
      <c r="C35" s="115"/>
      <c r="D35" s="11" t="s">
        <v>1380</v>
      </c>
      <c r="E35" s="82"/>
      <c r="G35" s="115"/>
    </row>
    <row r="36" spans="1:7" x14ac:dyDescent="0.25">
      <c r="A36" s="115" t="s">
        <v>1381</v>
      </c>
      <c r="B36" s="115"/>
      <c r="C36" s="115"/>
      <c r="D36" s="11" t="s">
        <v>1382</v>
      </c>
      <c r="E36" s="82"/>
      <c r="G36" s="115"/>
    </row>
    <row r="37" spans="1:7" x14ac:dyDescent="0.25">
      <c r="A37" s="115" t="s">
        <v>1383</v>
      </c>
      <c r="B37" s="115"/>
      <c r="C37" s="115"/>
      <c r="D37" s="11" t="s">
        <v>1384</v>
      </c>
      <c r="E37" s="82"/>
      <c r="G37" s="115"/>
    </row>
    <row r="38" spans="1:7" x14ac:dyDescent="0.25">
      <c r="A38" s="115" t="s">
        <v>232</v>
      </c>
      <c r="B38" s="115"/>
      <c r="C38" s="115"/>
      <c r="D38" s="11" t="s">
        <v>233</v>
      </c>
      <c r="E38" s="82"/>
      <c r="G38" s="115"/>
    </row>
    <row r="39" spans="1:7" x14ac:dyDescent="0.25">
      <c r="A39" s="115" t="s">
        <v>766</v>
      </c>
      <c r="B39" s="115"/>
      <c r="C39" s="115"/>
      <c r="D39" s="11" t="s">
        <v>767</v>
      </c>
      <c r="E39" s="82"/>
      <c r="G39" s="115"/>
    </row>
    <row r="40" spans="1:7" x14ac:dyDescent="0.25">
      <c r="A40" s="115" t="s">
        <v>768</v>
      </c>
      <c r="B40" s="115"/>
      <c r="C40" s="115"/>
      <c r="D40" s="11" t="s">
        <v>769</v>
      </c>
      <c r="E40" s="82"/>
      <c r="G40" s="115"/>
    </row>
    <row r="41" spans="1:7" x14ac:dyDescent="0.25">
      <c r="A41" s="115" t="s">
        <v>770</v>
      </c>
      <c r="B41" s="115"/>
      <c r="C41" s="115"/>
      <c r="D41" s="11" t="s">
        <v>1246</v>
      </c>
      <c r="E41" s="82"/>
      <c r="G41" s="115"/>
    </row>
    <row r="42" spans="1:7" x14ac:dyDescent="0.25">
      <c r="A42" s="115"/>
      <c r="B42" s="115"/>
      <c r="C42" s="115"/>
      <c r="D42" s="177" t="s">
        <v>771</v>
      </c>
      <c r="E42" s="178"/>
      <c r="G42" s="115"/>
    </row>
    <row r="43" spans="1:7" x14ac:dyDescent="0.25">
      <c r="A43" s="115" t="s">
        <v>772</v>
      </c>
      <c r="B43" s="115"/>
      <c r="C43" s="115"/>
      <c r="D43" s="14" t="s">
        <v>773</v>
      </c>
      <c r="E43" s="83">
        <f>E44+E45+E46+E47+E48+E51+E52</f>
        <v>0</v>
      </c>
      <c r="G43" s="115"/>
    </row>
    <row r="44" spans="1:7" x14ac:dyDescent="0.25">
      <c r="A44" s="115" t="s">
        <v>1394</v>
      </c>
      <c r="B44" s="115"/>
      <c r="C44" s="115"/>
      <c r="D44" s="11" t="s">
        <v>1801</v>
      </c>
      <c r="E44" s="82"/>
      <c r="G44" s="115"/>
    </row>
    <row r="45" spans="1:7" ht="15" customHeight="1" x14ac:dyDescent="0.25">
      <c r="A45" s="115" t="s">
        <v>390</v>
      </c>
      <c r="B45" s="115"/>
      <c r="C45" s="115"/>
      <c r="D45" s="14" t="s">
        <v>1104</v>
      </c>
      <c r="E45" s="82"/>
      <c r="G45" s="115"/>
    </row>
    <row r="46" spans="1:7" x14ac:dyDescent="0.25">
      <c r="A46" s="115" t="s">
        <v>391</v>
      </c>
      <c r="B46" s="115"/>
      <c r="C46" s="115"/>
      <c r="D46" s="11" t="s">
        <v>392</v>
      </c>
      <c r="E46" s="82"/>
      <c r="G46" s="115"/>
    </row>
    <row r="47" spans="1:7" ht="15" customHeight="1" x14ac:dyDescent="0.25">
      <c r="A47" s="115" t="s">
        <v>393</v>
      </c>
      <c r="B47" s="115"/>
      <c r="C47" s="115"/>
      <c r="D47" s="11" t="s">
        <v>394</v>
      </c>
      <c r="E47" s="82"/>
      <c r="G47" s="115"/>
    </row>
    <row r="48" spans="1:7" x14ac:dyDescent="0.25">
      <c r="A48" s="115" t="s">
        <v>395</v>
      </c>
      <c r="B48" s="115"/>
      <c r="C48" s="115"/>
      <c r="D48" s="11" t="s">
        <v>396</v>
      </c>
      <c r="E48" s="83">
        <f>E49+E50</f>
        <v>0</v>
      </c>
      <c r="G48" s="115"/>
    </row>
    <row r="49" spans="1:7" x14ac:dyDescent="0.25">
      <c r="A49" s="115" t="s">
        <v>397</v>
      </c>
      <c r="B49" s="115"/>
      <c r="C49" s="115"/>
      <c r="D49" s="11" t="s">
        <v>398</v>
      </c>
      <c r="E49" s="82"/>
      <c r="G49" s="115"/>
    </row>
    <row r="50" spans="1:7" x14ac:dyDescent="0.25">
      <c r="A50" s="115" t="s">
        <v>1796</v>
      </c>
      <c r="B50" s="115"/>
      <c r="C50" s="115"/>
      <c r="D50" s="11" t="s">
        <v>1797</v>
      </c>
      <c r="E50" s="82"/>
      <c r="G50" s="115"/>
    </row>
    <row r="51" spans="1:7" x14ac:dyDescent="0.25">
      <c r="A51" s="115" t="s">
        <v>1798</v>
      </c>
      <c r="B51" s="115"/>
      <c r="C51" s="115"/>
      <c r="D51" s="11" t="s">
        <v>1799</v>
      </c>
      <c r="E51" s="82"/>
      <c r="G51" s="115"/>
    </row>
    <row r="52" spans="1:7" x14ac:dyDescent="0.25">
      <c r="A52" s="115" t="s">
        <v>1800</v>
      </c>
      <c r="B52" s="115"/>
      <c r="C52" s="115"/>
      <c r="D52" s="11" t="s">
        <v>1605</v>
      </c>
      <c r="E52" s="82"/>
      <c r="G52" s="115"/>
    </row>
    <row r="53" spans="1:7" x14ac:dyDescent="0.25">
      <c r="A53" s="115"/>
      <c r="B53" s="115"/>
      <c r="C53" s="115" t="s">
        <v>281</v>
      </c>
      <c r="G53" s="115"/>
    </row>
    <row r="54" spans="1:7" x14ac:dyDescent="0.25">
      <c r="A54" s="115"/>
      <c r="B54" s="115"/>
      <c r="C54" s="115" t="s">
        <v>1331</v>
      </c>
      <c r="D54" s="115"/>
      <c r="E54" s="115"/>
      <c r="F54" s="115"/>
      <c r="G54" s="115" t="s">
        <v>1332</v>
      </c>
    </row>
  </sheetData>
  <mergeCells count="3">
    <mergeCell ref="D42:E42"/>
    <mergeCell ref="D2:E2"/>
    <mergeCell ref="D1:H1"/>
  </mergeCells>
  <phoneticPr fontId="3" type="noConversion"/>
  <dataValidations count="40">
    <dataValidation type="decimal" allowBlank="1" showInputMessage="1" showErrorMessage="1" errorTitle="Input Error" error="Please enter a numeric value between 0 and 99999999999999999" sqref="E1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2">
      <formula1>0</formula1>
      <formula2>99999999999999900</formula2>
    </dataValidation>
  </dataValidations>
  <hyperlinks>
    <hyperlink ref="E4" location="Navigation!A1" display="Back To Navigation Page"/>
  </hyperlinks>
  <pageMargins left="0.75" right="0.75" top="1" bottom="1" header="0.5" footer="0.5"/>
  <pageSetup orientation="portrait" horizontalDpi="200" verticalDpi="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H38"/>
  <sheetViews>
    <sheetView showGridLines="0" topLeftCell="D1" workbookViewId="0">
      <selection sqref="A1:C1048576"/>
    </sheetView>
  </sheetViews>
  <sheetFormatPr defaultRowHeight="15" x14ac:dyDescent="0.25"/>
  <cols>
    <col min="1" max="3" width="9.140625" hidden="1" customWidth="1"/>
    <col min="4" max="4" width="56.85546875" customWidth="1"/>
    <col min="5" max="5" width="22.42578125" customWidth="1"/>
  </cols>
  <sheetData>
    <row r="1" spans="1:8" ht="27.95" customHeight="1" x14ac:dyDescent="0.3">
      <c r="A1" s="10" t="s">
        <v>921</v>
      </c>
      <c r="D1" s="167" t="s">
        <v>485</v>
      </c>
      <c r="E1" s="167"/>
      <c r="F1" s="167"/>
      <c r="G1" s="167"/>
      <c r="H1" s="167"/>
    </row>
    <row r="3" spans="1:8" x14ac:dyDescent="0.25">
      <c r="E3" s="96" t="s">
        <v>235</v>
      </c>
    </row>
    <row r="4" spans="1:8" hidden="1" x14ac:dyDescent="0.25">
      <c r="E4" s="68"/>
    </row>
    <row r="5" spans="1:8" ht="14.45" hidden="1" x14ac:dyDescent="0.25">
      <c r="A5" s="115"/>
      <c r="B5" s="115"/>
      <c r="C5" s="115" t="s">
        <v>1314</v>
      </c>
      <c r="D5" s="115"/>
      <c r="E5" s="115"/>
      <c r="F5" s="115"/>
      <c r="G5" s="115"/>
    </row>
    <row r="6" spans="1:8" ht="14.45" hidden="1" x14ac:dyDescent="0.25">
      <c r="A6" s="115"/>
      <c r="B6" s="115"/>
      <c r="C6" s="115"/>
      <c r="D6" s="115"/>
      <c r="E6" s="115"/>
      <c r="F6" s="115"/>
      <c r="G6" s="115"/>
    </row>
    <row r="7" spans="1:8" x14ac:dyDescent="0.25">
      <c r="A7" s="115"/>
      <c r="B7" s="115"/>
      <c r="C7" s="115"/>
      <c r="D7" s="115"/>
      <c r="E7" s="115"/>
      <c r="F7" s="115"/>
      <c r="G7" s="115"/>
    </row>
    <row r="8" spans="1:8" x14ac:dyDescent="0.25">
      <c r="A8" s="115"/>
      <c r="B8" s="115"/>
      <c r="C8" s="115" t="s">
        <v>282</v>
      </c>
      <c r="D8" s="115" t="s">
        <v>1335</v>
      </c>
      <c r="E8" s="115"/>
      <c r="F8" s="115" t="s">
        <v>281</v>
      </c>
      <c r="G8" s="115" t="s">
        <v>1330</v>
      </c>
    </row>
    <row r="9" spans="1:8" ht="15" customHeight="1" x14ac:dyDescent="0.25">
      <c r="A9" s="115"/>
      <c r="B9" s="115"/>
      <c r="C9" s="117" t="s">
        <v>1335</v>
      </c>
      <c r="D9" s="44"/>
      <c r="E9" s="25" t="s">
        <v>674</v>
      </c>
      <c r="G9" s="115"/>
    </row>
    <row r="10" spans="1:8" hidden="1" x14ac:dyDescent="0.25">
      <c r="A10" s="115"/>
      <c r="B10" s="115"/>
      <c r="C10" s="115" t="s">
        <v>281</v>
      </c>
      <c r="G10" s="115"/>
    </row>
    <row r="11" spans="1:8" x14ac:dyDescent="0.25">
      <c r="A11" s="115" t="s">
        <v>1315</v>
      </c>
      <c r="B11" s="115"/>
      <c r="C11" s="115"/>
      <c r="D11" s="14" t="s">
        <v>1316</v>
      </c>
      <c r="E11" s="83">
        <f>E12+E13</f>
        <v>0</v>
      </c>
      <c r="G11" s="115"/>
    </row>
    <row r="12" spans="1:8" x14ac:dyDescent="0.25">
      <c r="A12" s="115" t="s">
        <v>442</v>
      </c>
      <c r="B12" s="115"/>
      <c r="C12" s="115"/>
      <c r="D12" s="11" t="s">
        <v>1317</v>
      </c>
      <c r="E12" s="83">
        <f>'Sch13,14,15And16'!E12</f>
        <v>0</v>
      </c>
      <c r="G12" s="115"/>
    </row>
    <row r="13" spans="1:8" x14ac:dyDescent="0.25">
      <c r="A13" s="115" t="s">
        <v>323</v>
      </c>
      <c r="B13" s="115"/>
      <c r="C13" s="115"/>
      <c r="D13" s="11" t="s">
        <v>1318</v>
      </c>
      <c r="E13" s="83">
        <f>'Sch13,14,15And16'!E17</f>
        <v>0</v>
      </c>
      <c r="G13" s="115"/>
    </row>
    <row r="14" spans="1:8" x14ac:dyDescent="0.25">
      <c r="A14" s="115" t="s">
        <v>1319</v>
      </c>
      <c r="B14" s="115"/>
      <c r="C14" s="115"/>
      <c r="D14" s="14" t="s">
        <v>1248</v>
      </c>
      <c r="E14" s="83">
        <f>E15+E16+E17</f>
        <v>0</v>
      </c>
      <c r="G14" s="115"/>
    </row>
    <row r="15" spans="1:8" x14ac:dyDescent="0.25">
      <c r="A15" s="115" t="s">
        <v>516</v>
      </c>
      <c r="B15" s="115"/>
      <c r="C15" s="115"/>
      <c r="D15" s="11" t="s">
        <v>1320</v>
      </c>
      <c r="E15" s="83">
        <f>'Sch13,14,15And16'!E29</f>
        <v>0</v>
      </c>
      <c r="G15" s="115"/>
    </row>
    <row r="16" spans="1:8" x14ac:dyDescent="0.25">
      <c r="A16" s="115" t="s">
        <v>1859</v>
      </c>
      <c r="B16" s="115"/>
      <c r="C16" s="115"/>
      <c r="D16" s="11" t="s">
        <v>1321</v>
      </c>
      <c r="E16" s="83">
        <f>'Sch13,14,15And16'!E33</f>
        <v>0</v>
      </c>
      <c r="G16" s="115"/>
    </row>
    <row r="17" spans="1:7" x14ac:dyDescent="0.25">
      <c r="A17" s="115" t="s">
        <v>1322</v>
      </c>
      <c r="B17" s="115"/>
      <c r="C17" s="115"/>
      <c r="D17" s="11" t="s">
        <v>1323</v>
      </c>
      <c r="E17" s="83">
        <f>E18+E19+E20+E21+E22+E23+E24+E25+E26+E27</f>
        <v>0</v>
      </c>
      <c r="G17" s="115"/>
    </row>
    <row r="18" spans="1:7" x14ac:dyDescent="0.25">
      <c r="A18" s="115" t="s">
        <v>1324</v>
      </c>
      <c r="B18" s="115"/>
      <c r="C18" s="115"/>
      <c r="D18" s="11" t="s">
        <v>1325</v>
      </c>
      <c r="E18" s="82"/>
      <c r="G18" s="115"/>
    </row>
    <row r="19" spans="1:7" x14ac:dyDescent="0.25">
      <c r="A19" s="115" t="s">
        <v>1326</v>
      </c>
      <c r="B19" s="115"/>
      <c r="C19" s="115"/>
      <c r="D19" s="11" t="s">
        <v>1327</v>
      </c>
      <c r="E19" s="82"/>
      <c r="G19" s="115"/>
    </row>
    <row r="20" spans="1:7" x14ac:dyDescent="0.25">
      <c r="A20" s="115" t="s">
        <v>1328</v>
      </c>
      <c r="B20" s="115"/>
      <c r="C20" s="115"/>
      <c r="D20" s="11" t="s">
        <v>1116</v>
      </c>
      <c r="E20" s="82"/>
      <c r="G20" s="115"/>
    </row>
    <row r="21" spans="1:7" x14ac:dyDescent="0.25">
      <c r="A21" s="115" t="s">
        <v>1117</v>
      </c>
      <c r="B21" s="115"/>
      <c r="C21" s="115"/>
      <c r="D21" s="11" t="s">
        <v>858</v>
      </c>
      <c r="E21" s="82"/>
      <c r="G21" s="115"/>
    </row>
    <row r="22" spans="1:7" x14ac:dyDescent="0.25">
      <c r="A22" s="115" t="s">
        <v>239</v>
      </c>
      <c r="B22" s="115"/>
      <c r="C22" s="115"/>
      <c r="D22" s="11" t="s">
        <v>240</v>
      </c>
      <c r="E22" s="82"/>
      <c r="G22" s="115"/>
    </row>
    <row r="23" spans="1:7" x14ac:dyDescent="0.25">
      <c r="A23" s="115" t="s">
        <v>241</v>
      </c>
      <c r="B23" s="115"/>
      <c r="C23" s="115"/>
      <c r="D23" s="11" t="s">
        <v>242</v>
      </c>
      <c r="E23" s="82"/>
      <c r="G23" s="115"/>
    </row>
    <row r="24" spans="1:7" x14ac:dyDescent="0.25">
      <c r="A24" s="115" t="s">
        <v>243</v>
      </c>
      <c r="B24" s="115"/>
      <c r="C24" s="115"/>
      <c r="D24" s="11" t="s">
        <v>244</v>
      </c>
      <c r="E24" s="82"/>
      <c r="G24" s="115"/>
    </row>
    <row r="25" spans="1:7" x14ac:dyDescent="0.25">
      <c r="A25" s="115" t="s">
        <v>245</v>
      </c>
      <c r="B25" s="115"/>
      <c r="C25" s="115"/>
      <c r="D25" s="11" t="s">
        <v>246</v>
      </c>
      <c r="E25" s="82"/>
      <c r="G25" s="115"/>
    </row>
    <row r="26" spans="1:7" x14ac:dyDescent="0.25">
      <c r="A26" s="115" t="s">
        <v>247</v>
      </c>
      <c r="B26" s="115"/>
      <c r="C26" s="115"/>
      <c r="D26" s="11" t="s">
        <v>248</v>
      </c>
      <c r="E26" s="82"/>
      <c r="G26" s="115"/>
    </row>
    <row r="27" spans="1:7" x14ac:dyDescent="0.25">
      <c r="A27" s="115" t="s">
        <v>249</v>
      </c>
      <c r="B27" s="115"/>
      <c r="C27" s="115"/>
      <c r="D27" s="11" t="s">
        <v>250</v>
      </c>
      <c r="E27" s="82"/>
      <c r="G27" s="115"/>
    </row>
    <row r="28" spans="1:7" x14ac:dyDescent="0.25">
      <c r="A28" s="115" t="s">
        <v>251</v>
      </c>
      <c r="B28" s="115"/>
      <c r="C28" s="115"/>
      <c r="D28" s="14" t="s">
        <v>578</v>
      </c>
      <c r="E28" s="83">
        <f>E29+E30+E31</f>
        <v>0</v>
      </c>
      <c r="G28" s="115"/>
    </row>
    <row r="29" spans="1:7" ht="15" customHeight="1" x14ac:dyDescent="0.25">
      <c r="A29" s="115" t="s">
        <v>252</v>
      </c>
      <c r="B29" s="115"/>
      <c r="C29" s="115"/>
      <c r="D29" s="11" t="s">
        <v>253</v>
      </c>
      <c r="E29" s="83">
        <f>E11-E14</f>
        <v>0</v>
      </c>
      <c r="G29" s="115"/>
    </row>
    <row r="30" spans="1:7" x14ac:dyDescent="0.25">
      <c r="A30" s="115" t="s">
        <v>589</v>
      </c>
      <c r="B30" s="115"/>
      <c r="C30" s="115"/>
      <c r="D30" s="11" t="s">
        <v>579</v>
      </c>
      <c r="E30" s="82"/>
      <c r="G30" s="115"/>
    </row>
    <row r="31" spans="1:7" x14ac:dyDescent="0.25">
      <c r="A31" s="115" t="s">
        <v>864</v>
      </c>
      <c r="B31" s="115"/>
      <c r="C31" s="115"/>
      <c r="D31" s="11" t="s">
        <v>865</v>
      </c>
      <c r="E31" s="82"/>
      <c r="G31" s="115"/>
    </row>
    <row r="32" spans="1:7" x14ac:dyDescent="0.25">
      <c r="A32" s="115" t="s">
        <v>866</v>
      </c>
      <c r="B32" s="115"/>
      <c r="C32" s="115"/>
      <c r="D32" s="14" t="s">
        <v>867</v>
      </c>
      <c r="E32" s="83">
        <f>IF(E28=(E33+E34+E35+E36),E28,0)</f>
        <v>0</v>
      </c>
      <c r="G32" s="115"/>
    </row>
    <row r="33" spans="1:7" x14ac:dyDescent="0.25">
      <c r="A33" s="115" t="s">
        <v>868</v>
      </c>
      <c r="B33" s="115"/>
      <c r="C33" s="115"/>
      <c r="D33" s="11" t="s">
        <v>869</v>
      </c>
      <c r="E33" s="82"/>
      <c r="G33" s="115"/>
    </row>
    <row r="34" spans="1:7" x14ac:dyDescent="0.25">
      <c r="A34" s="115" t="s">
        <v>870</v>
      </c>
      <c r="B34" s="115"/>
      <c r="C34" s="115"/>
      <c r="D34" s="11" t="s">
        <v>871</v>
      </c>
      <c r="E34" s="82"/>
      <c r="G34" s="115"/>
    </row>
    <row r="35" spans="1:7" x14ac:dyDescent="0.25">
      <c r="A35" s="115" t="s">
        <v>1359</v>
      </c>
      <c r="B35" s="115"/>
      <c r="C35" s="115"/>
      <c r="D35" s="11" t="s">
        <v>872</v>
      </c>
      <c r="E35" s="82"/>
      <c r="G35" s="115"/>
    </row>
    <row r="36" spans="1:7" x14ac:dyDescent="0.25">
      <c r="A36" s="115" t="s">
        <v>873</v>
      </c>
      <c r="B36" s="115"/>
      <c r="C36" s="115"/>
      <c r="D36" s="11" t="s">
        <v>874</v>
      </c>
      <c r="E36" s="82"/>
      <c r="G36" s="115"/>
    </row>
    <row r="37" spans="1:7" x14ac:dyDescent="0.25">
      <c r="A37" s="115"/>
      <c r="B37" s="115"/>
      <c r="C37" s="115" t="s">
        <v>281</v>
      </c>
      <c r="G37" s="115"/>
    </row>
    <row r="38" spans="1:7" x14ac:dyDescent="0.25">
      <c r="A38" s="115"/>
      <c r="B38" s="115"/>
      <c r="C38" s="115" t="s">
        <v>1331</v>
      </c>
      <c r="D38" s="115"/>
      <c r="E38" s="115"/>
      <c r="F38" s="115"/>
      <c r="G38" s="115" t="s">
        <v>1332</v>
      </c>
    </row>
  </sheetData>
  <mergeCells count="1">
    <mergeCell ref="D1:H1"/>
  </mergeCells>
  <phoneticPr fontId="3" type="noConversion"/>
  <dataValidations count="13">
    <dataValidation type="decimal" allowBlank="1" showInputMessage="1" showErrorMessage="1" errorTitle="Input Error" error="Please enter a numeric value between 0 and 99999999999999999" sqref="E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9">
      <formula1>0</formula1>
      <formula2>99999999999999900</formula2>
    </dataValidation>
    <dataValidation type="decimal" allowBlank="1" showInputMessage="1" showErrorMessage="1" errorTitle="Input Error" error="Please enter a numeric value between -99999999999999900  and 99999999999999999" sqref="E30 E33:E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00  and 99999999999999999" sqref="E31">
      <formula1>-99999999999999900</formula1>
      <formula2>99999999999999900</formula2>
    </dataValidation>
    <dataValidation type="decimal" allowBlank="1" showInputMessage="1" showErrorMessage="1" errorTitle="Input Error" error="Please enter a numeric value between 0 and 99999999999999999" sqref="E32">
      <formula1>0</formula1>
      <formula2>99999999999999900</formula2>
    </dataValidation>
    <dataValidation type="decimal" allowBlank="1" showInputMessage="1" showErrorMessage="1" errorTitle="Input Error" error="Please enter a numeric value between -99999999999999900  and 99999999999999999" sqref="E18:E27">
      <formula1>-99999999999999900</formula1>
      <formula2>99999999999999900</formula2>
    </dataValidation>
  </dataValidations>
  <hyperlinks>
    <hyperlink ref="E3" location="Navigation!A1" display="Back To Navigation Page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H48"/>
  <sheetViews>
    <sheetView showGridLines="0" topLeftCell="D1" workbookViewId="0">
      <selection sqref="A1:C1048576"/>
    </sheetView>
  </sheetViews>
  <sheetFormatPr defaultRowHeight="15" x14ac:dyDescent="0.25"/>
  <cols>
    <col min="1" max="2" width="9.140625" hidden="1" customWidth="1"/>
    <col min="3" max="3" width="24.7109375" hidden="1" customWidth="1"/>
    <col min="4" max="4" width="41.85546875" customWidth="1"/>
    <col min="5" max="5" width="24.5703125" customWidth="1"/>
  </cols>
  <sheetData>
    <row r="1" spans="1:8" ht="27.95" customHeight="1" x14ac:dyDescent="0.3">
      <c r="A1" s="10" t="s">
        <v>922</v>
      </c>
      <c r="D1" s="167" t="s">
        <v>1244</v>
      </c>
      <c r="E1" s="167"/>
      <c r="F1" s="167"/>
      <c r="G1" s="167"/>
      <c r="H1" s="167"/>
    </row>
    <row r="2" spans="1:8" ht="18.75" x14ac:dyDescent="0.3">
      <c r="A2" s="10"/>
      <c r="D2" s="167" t="s">
        <v>1071</v>
      </c>
      <c r="E2" s="167"/>
      <c r="F2" s="183"/>
      <c r="G2" s="183"/>
      <c r="H2" s="183"/>
    </row>
    <row r="4" spans="1:8" x14ac:dyDescent="0.25">
      <c r="E4" s="96" t="s">
        <v>235</v>
      </c>
    </row>
    <row r="5" spans="1:8" x14ac:dyDescent="0.25">
      <c r="E5" s="68"/>
    </row>
    <row r="6" spans="1:8" hidden="1" x14ac:dyDescent="0.25">
      <c r="A6" s="115"/>
      <c r="B6" s="115"/>
      <c r="C6" s="115" t="s">
        <v>382</v>
      </c>
      <c r="D6" s="115"/>
      <c r="E6" s="115"/>
      <c r="F6" s="115"/>
      <c r="G6" s="115"/>
    </row>
    <row r="7" spans="1:8" ht="14.45" hidden="1" x14ac:dyDescent="0.25">
      <c r="A7" s="115"/>
      <c r="B7" s="115"/>
      <c r="C7" s="115"/>
      <c r="D7" s="115"/>
      <c r="E7" s="115"/>
      <c r="F7" s="115"/>
      <c r="G7" s="115"/>
    </row>
    <row r="8" spans="1:8" ht="14.45" hidden="1" x14ac:dyDescent="0.25">
      <c r="A8" s="115"/>
      <c r="B8" s="115"/>
      <c r="C8" s="115"/>
      <c r="D8" s="115"/>
      <c r="E8" s="115"/>
      <c r="F8" s="115"/>
      <c r="G8" s="115"/>
    </row>
    <row r="9" spans="1:8" x14ac:dyDescent="0.25">
      <c r="A9" s="115"/>
      <c r="B9" s="115"/>
      <c r="C9" s="115" t="s">
        <v>282</v>
      </c>
      <c r="D9" s="115" t="s">
        <v>1335</v>
      </c>
      <c r="E9" s="115"/>
      <c r="F9" s="115" t="s">
        <v>281</v>
      </c>
      <c r="G9" s="115" t="s">
        <v>1330</v>
      </c>
    </row>
    <row r="10" spans="1:8" x14ac:dyDescent="0.25">
      <c r="A10" s="115"/>
      <c r="B10" s="115"/>
      <c r="C10" s="117" t="s">
        <v>1335</v>
      </c>
      <c r="D10" s="43"/>
      <c r="E10" s="25" t="s">
        <v>674</v>
      </c>
      <c r="G10" s="115"/>
    </row>
    <row r="11" spans="1:8" hidden="1" x14ac:dyDescent="0.25">
      <c r="A11" s="115"/>
      <c r="B11" s="115"/>
      <c r="C11" s="115" t="s">
        <v>281</v>
      </c>
      <c r="G11" s="115"/>
    </row>
    <row r="12" spans="1:8" x14ac:dyDescent="0.25">
      <c r="A12" s="115" t="s">
        <v>442</v>
      </c>
      <c r="B12" s="115"/>
      <c r="C12" s="115"/>
      <c r="D12" s="14" t="s">
        <v>1158</v>
      </c>
      <c r="E12" s="83">
        <f>E13+E14+E15+E16</f>
        <v>0</v>
      </c>
      <c r="G12" s="115"/>
    </row>
    <row r="13" spans="1:8" ht="30" x14ac:dyDescent="0.25">
      <c r="A13" s="115" t="s">
        <v>1428</v>
      </c>
      <c r="B13" s="115"/>
      <c r="C13" s="115"/>
      <c r="D13" s="11" t="s">
        <v>1429</v>
      </c>
      <c r="E13" s="82"/>
      <c r="G13" s="115"/>
    </row>
    <row r="14" spans="1:8" x14ac:dyDescent="0.25">
      <c r="A14" s="115" t="s">
        <v>1159</v>
      </c>
      <c r="B14" s="115"/>
      <c r="C14" s="115"/>
      <c r="D14" s="11" t="s">
        <v>1458</v>
      </c>
      <c r="E14" s="82"/>
      <c r="G14" s="115"/>
    </row>
    <row r="15" spans="1:8" x14ac:dyDescent="0.25">
      <c r="A15" s="115" t="s">
        <v>496</v>
      </c>
      <c r="B15" s="115"/>
      <c r="C15" s="115"/>
      <c r="D15" s="11" t="s">
        <v>497</v>
      </c>
      <c r="E15" s="82"/>
      <c r="G15" s="115"/>
    </row>
    <row r="16" spans="1:8" x14ac:dyDescent="0.25">
      <c r="A16" s="115" t="s">
        <v>322</v>
      </c>
      <c r="B16" s="115"/>
      <c r="C16" s="115"/>
      <c r="D16" s="11" t="s">
        <v>1459</v>
      </c>
      <c r="E16" s="82"/>
      <c r="G16" s="115"/>
    </row>
    <row r="17" spans="1:7" x14ac:dyDescent="0.25">
      <c r="A17" s="115" t="s">
        <v>323</v>
      </c>
      <c r="B17" s="115"/>
      <c r="C17" s="115"/>
      <c r="D17" s="28" t="s">
        <v>1469</v>
      </c>
      <c r="E17" s="84">
        <f>E18+E19+E20+E21+E22+E23+E24+E25+E26+E27+E28</f>
        <v>0</v>
      </c>
      <c r="G17" s="115"/>
    </row>
    <row r="18" spans="1:7" ht="30" x14ac:dyDescent="0.25">
      <c r="A18" s="115" t="s">
        <v>324</v>
      </c>
      <c r="B18" s="115"/>
      <c r="C18" s="115"/>
      <c r="D18" s="11" t="s">
        <v>325</v>
      </c>
      <c r="E18" s="82"/>
      <c r="G18" s="115"/>
    </row>
    <row r="19" spans="1:7" x14ac:dyDescent="0.25">
      <c r="A19" s="115" t="s">
        <v>776</v>
      </c>
      <c r="B19" s="115"/>
      <c r="C19" s="115"/>
      <c r="D19" s="11" t="s">
        <v>1687</v>
      </c>
      <c r="E19" s="82"/>
      <c r="G19" s="115"/>
    </row>
    <row r="20" spans="1:7" ht="30" x14ac:dyDescent="0.25">
      <c r="A20" s="115" t="s">
        <v>778</v>
      </c>
      <c r="B20" s="115"/>
      <c r="C20" s="115"/>
      <c r="D20" s="11" t="s">
        <v>1688</v>
      </c>
      <c r="E20" s="82"/>
      <c r="G20" s="115"/>
    </row>
    <row r="21" spans="1:7" ht="30" x14ac:dyDescent="0.25">
      <c r="A21" s="115" t="s">
        <v>378</v>
      </c>
      <c r="B21" s="115"/>
      <c r="C21" s="115"/>
      <c r="D21" s="11" t="s">
        <v>379</v>
      </c>
      <c r="E21" s="82"/>
      <c r="G21" s="115"/>
    </row>
    <row r="22" spans="1:7" x14ac:dyDescent="0.25">
      <c r="A22" s="115" t="s">
        <v>380</v>
      </c>
      <c r="B22" s="115"/>
      <c r="C22" s="115"/>
      <c r="D22" s="11" t="s">
        <v>381</v>
      </c>
      <c r="E22" s="82"/>
      <c r="G22" s="115"/>
    </row>
    <row r="23" spans="1:7" x14ac:dyDescent="0.25">
      <c r="A23" s="115" t="s">
        <v>1304</v>
      </c>
      <c r="B23" s="115"/>
      <c r="C23" s="115"/>
      <c r="D23" s="11" t="s">
        <v>1305</v>
      </c>
      <c r="E23" s="82"/>
      <c r="G23" s="115"/>
    </row>
    <row r="24" spans="1:7" ht="30" x14ac:dyDescent="0.25">
      <c r="A24" s="115" t="s">
        <v>1306</v>
      </c>
      <c r="B24" s="115"/>
      <c r="C24" s="115"/>
      <c r="D24" s="11" t="s">
        <v>1307</v>
      </c>
      <c r="E24" s="82"/>
      <c r="G24" s="115"/>
    </row>
    <row r="25" spans="1:7" x14ac:dyDescent="0.25">
      <c r="A25" s="115" t="s">
        <v>759</v>
      </c>
      <c r="B25" s="115"/>
      <c r="C25" s="115"/>
      <c r="D25" s="11" t="s">
        <v>1308</v>
      </c>
      <c r="E25" s="82"/>
      <c r="G25" s="115"/>
    </row>
    <row r="26" spans="1:7" x14ac:dyDescent="0.25">
      <c r="A26" s="115" t="s">
        <v>514</v>
      </c>
      <c r="B26" s="115"/>
      <c r="C26" s="115"/>
      <c r="D26" s="11" t="s">
        <v>1460</v>
      </c>
      <c r="E26" s="82"/>
      <c r="G26" s="115"/>
    </row>
    <row r="27" spans="1:7" x14ac:dyDescent="0.25">
      <c r="A27" s="115" t="s">
        <v>1568</v>
      </c>
      <c r="B27" s="115"/>
      <c r="C27" s="115"/>
      <c r="D27" s="11" t="s">
        <v>1462</v>
      </c>
      <c r="E27" s="82"/>
      <c r="G27" s="115"/>
    </row>
    <row r="28" spans="1:7" x14ac:dyDescent="0.25">
      <c r="A28" s="115" t="s">
        <v>515</v>
      </c>
      <c r="B28" s="115"/>
      <c r="C28" s="115"/>
      <c r="D28" s="11" t="s">
        <v>1461</v>
      </c>
      <c r="E28" s="82"/>
      <c r="G28" s="115"/>
    </row>
    <row r="29" spans="1:7" s="16" customFormat="1" x14ac:dyDescent="0.25">
      <c r="A29" s="115" t="s">
        <v>516</v>
      </c>
      <c r="B29" s="115"/>
      <c r="C29" s="115"/>
      <c r="D29" s="28" t="s">
        <v>1463</v>
      </c>
      <c r="E29" s="84">
        <f>E30+E31+E32</f>
        <v>0</v>
      </c>
      <c r="G29" s="115"/>
    </row>
    <row r="30" spans="1:7" x14ac:dyDescent="0.25">
      <c r="A30" s="115" t="s">
        <v>517</v>
      </c>
      <c r="B30" s="115"/>
      <c r="C30" s="115"/>
      <c r="D30" s="11" t="s">
        <v>1464</v>
      </c>
      <c r="E30" s="82"/>
      <c r="G30" s="115"/>
    </row>
    <row r="31" spans="1:7" ht="30" x14ac:dyDescent="0.25">
      <c r="A31" s="115" t="s">
        <v>1856</v>
      </c>
      <c r="B31" s="115"/>
      <c r="C31" s="115"/>
      <c r="D31" s="11" t="s">
        <v>1857</v>
      </c>
      <c r="E31" s="82"/>
      <c r="G31" s="115"/>
    </row>
    <row r="32" spans="1:7" x14ac:dyDescent="0.25">
      <c r="A32" s="115" t="s">
        <v>1468</v>
      </c>
      <c r="B32" s="115"/>
      <c r="C32" s="115"/>
      <c r="D32" s="11" t="s">
        <v>1858</v>
      </c>
      <c r="E32" s="82"/>
      <c r="G32" s="115"/>
    </row>
    <row r="33" spans="1:7" ht="30" x14ac:dyDescent="0.25">
      <c r="A33" s="115" t="s">
        <v>1859</v>
      </c>
      <c r="B33" s="115"/>
      <c r="C33" s="115"/>
      <c r="D33" s="28" t="s">
        <v>1465</v>
      </c>
      <c r="E33" s="84">
        <f>E34+E35+E36+E37+E38+E39+E40+E41+E42+E43+E44+E45+E46</f>
        <v>0</v>
      </c>
      <c r="G33" s="115"/>
    </row>
    <row r="34" spans="1:7" ht="30" x14ac:dyDescent="0.25">
      <c r="A34" s="115" t="s">
        <v>1860</v>
      </c>
      <c r="B34" s="115"/>
      <c r="C34" s="115"/>
      <c r="D34" s="11" t="s">
        <v>486</v>
      </c>
      <c r="E34" s="82"/>
      <c r="G34" s="115"/>
    </row>
    <row r="35" spans="1:7" x14ac:dyDescent="0.25">
      <c r="A35" s="115" t="s">
        <v>1585</v>
      </c>
      <c r="B35" s="115"/>
      <c r="C35" s="115"/>
      <c r="D35" s="11" t="s">
        <v>1586</v>
      </c>
      <c r="E35" s="82"/>
      <c r="G35" s="115"/>
    </row>
    <row r="36" spans="1:7" x14ac:dyDescent="0.25">
      <c r="A36" s="115" t="s">
        <v>1272</v>
      </c>
      <c r="B36" s="115"/>
      <c r="C36" s="115"/>
      <c r="D36" s="11" t="s">
        <v>1273</v>
      </c>
      <c r="E36" s="82"/>
      <c r="G36" s="115"/>
    </row>
    <row r="37" spans="1:7" x14ac:dyDescent="0.25">
      <c r="A37" s="115" t="s">
        <v>1274</v>
      </c>
      <c r="B37" s="115"/>
      <c r="C37" s="115"/>
      <c r="D37" s="11" t="s">
        <v>76</v>
      </c>
      <c r="E37" s="82"/>
      <c r="G37" s="115"/>
    </row>
    <row r="38" spans="1:7" x14ac:dyDescent="0.25">
      <c r="A38" s="115" t="s">
        <v>77</v>
      </c>
      <c r="B38" s="115"/>
      <c r="C38" s="115"/>
      <c r="D38" s="11" t="s">
        <v>78</v>
      </c>
      <c r="E38" s="82"/>
      <c r="G38" s="115"/>
    </row>
    <row r="39" spans="1:7" x14ac:dyDescent="0.25">
      <c r="A39" s="115" t="s">
        <v>79</v>
      </c>
      <c r="B39" s="115"/>
      <c r="C39" s="115"/>
      <c r="D39" s="11" t="s">
        <v>80</v>
      </c>
      <c r="E39" s="82"/>
      <c r="G39" s="115"/>
    </row>
    <row r="40" spans="1:7" ht="30" x14ac:dyDescent="0.25">
      <c r="A40" s="115" t="s">
        <v>81</v>
      </c>
      <c r="B40" s="115"/>
      <c r="C40" s="115"/>
      <c r="D40" s="11" t="s">
        <v>82</v>
      </c>
      <c r="E40" s="82"/>
      <c r="G40" s="115"/>
    </row>
    <row r="41" spans="1:7" x14ac:dyDescent="0.25">
      <c r="A41" s="115" t="s">
        <v>1589</v>
      </c>
      <c r="B41" s="115"/>
      <c r="C41" s="115"/>
      <c r="D41" s="11" t="s">
        <v>1590</v>
      </c>
      <c r="E41" s="82"/>
      <c r="G41" s="115"/>
    </row>
    <row r="42" spans="1:7" x14ac:dyDescent="0.25">
      <c r="A42" s="115" t="s">
        <v>1591</v>
      </c>
      <c r="B42" s="115"/>
      <c r="C42" s="115"/>
      <c r="D42" s="11" t="s">
        <v>580</v>
      </c>
      <c r="E42" s="82"/>
      <c r="G42" s="115"/>
    </row>
    <row r="43" spans="1:7" x14ac:dyDescent="0.25">
      <c r="A43" s="115" t="s">
        <v>207</v>
      </c>
      <c r="B43" s="115"/>
      <c r="C43" s="115"/>
      <c r="D43" s="11" t="s">
        <v>1185</v>
      </c>
      <c r="E43" s="82"/>
      <c r="G43" s="115"/>
    </row>
    <row r="44" spans="1:7" x14ac:dyDescent="0.25">
      <c r="A44" s="115" t="s">
        <v>208</v>
      </c>
      <c r="B44" s="115"/>
      <c r="C44" s="115"/>
      <c r="D44" s="11" t="s">
        <v>1311</v>
      </c>
      <c r="E44" s="82"/>
      <c r="G44" s="115"/>
    </row>
    <row r="45" spans="1:7" ht="30" x14ac:dyDescent="0.25">
      <c r="A45" s="115" t="s">
        <v>1312</v>
      </c>
      <c r="B45" s="115"/>
      <c r="C45" s="115"/>
      <c r="D45" s="11" t="s">
        <v>1466</v>
      </c>
      <c r="E45" s="82"/>
      <c r="G45" s="115"/>
    </row>
    <row r="46" spans="1:7" x14ac:dyDescent="0.25">
      <c r="A46" s="115" t="s">
        <v>1313</v>
      </c>
      <c r="B46" s="115"/>
      <c r="C46" s="115"/>
      <c r="D46" s="11" t="s">
        <v>1467</v>
      </c>
      <c r="E46" s="82"/>
      <c r="G46" s="115"/>
    </row>
    <row r="47" spans="1:7" x14ac:dyDescent="0.25">
      <c r="A47" s="115"/>
      <c r="B47" s="115"/>
      <c r="C47" s="115" t="s">
        <v>281</v>
      </c>
      <c r="G47" s="115"/>
    </row>
    <row r="48" spans="1:7" x14ac:dyDescent="0.25">
      <c r="A48" s="115"/>
      <c r="B48" s="115"/>
      <c r="C48" s="115" t="s">
        <v>1331</v>
      </c>
      <c r="D48" s="115"/>
      <c r="E48" s="115"/>
      <c r="F48" s="115"/>
      <c r="G48" s="115" t="s">
        <v>1332</v>
      </c>
    </row>
  </sheetData>
  <mergeCells count="2">
    <mergeCell ref="D1:H1"/>
    <mergeCell ref="D2:H2"/>
  </mergeCells>
  <phoneticPr fontId="3" type="noConversion"/>
  <dataValidations count="35">
    <dataValidation type="decimal" allowBlank="1" showInputMessage="1" showErrorMessage="1" errorTitle="Input Error" error="Please enter a numeric value between 0 and 99999999999999999" sqref="E1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">
      <formula1>0</formula1>
      <formula2>99999999999999900</formula2>
    </dataValidation>
    <dataValidation type="decimal" allowBlank="1" showInputMessage="1" showErrorMessage="1" errorTitle="Input Error" error="Please enter a numeric value between -9999999999999990  and 99999999999999999" sqref="E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0  and 99999999999999999" sqref="E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0  and 99999999999999999" sqref="E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0  and 99999999999999999" sqref="E22">
      <formula1>-99999999999999900</formula1>
      <formula2>99999999999999900</formula2>
    </dataValidation>
    <dataValidation type="decimal" allowBlank="1" showInputMessage="1" showErrorMessage="1" errorTitle="Input Error" error="Please enter a numeric value between 0 and 99999999999999999" sqref="E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7">
      <formula1>0</formula1>
      <formula2>99999999999999900</formula2>
    </dataValidation>
    <dataValidation type="decimal" allowBlank="1" showInputMessage="1" showErrorMessage="1" errorTitle="Input Error" error="Please enter a numeric value between -9999999999999990  and 99999999999999999" sqref="E28">
      <formula1>-99999999999999900</formula1>
      <formula2>99999999999999900</formula2>
    </dataValidation>
    <dataValidation type="decimal" allowBlank="1" showInputMessage="1" showErrorMessage="1" errorTitle="Input Error" error="Please enter a numeric value between 0 and 99999999999999999" sqref="E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7">
      <formula1>0</formula1>
      <formula2>99999999999999900</formula2>
    </dataValidation>
    <dataValidation type="decimal" allowBlank="1" showInputMessage="1" showErrorMessage="1" errorTitle="Input Error" error="Please enter a numeric value between -9999999999999990  and 99999999999999999" sqref="E38">
      <formula1>-99999999999999900</formula1>
      <formula2>99999999999999900</formula2>
    </dataValidation>
    <dataValidation type="decimal" allowBlank="1" showInputMessage="1" showErrorMessage="1" errorTitle="Input Error" error="Please enter a numeric value between 0 and 99999999999999999" sqref="E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6">
      <formula1>0</formula1>
      <formula2>99999999999999900</formula2>
    </dataValidation>
  </dataValidations>
  <hyperlinks>
    <hyperlink ref="E4" location="Navigation!A1" display="Back To Navigation Page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M171"/>
  <sheetViews>
    <sheetView workbookViewId="0">
      <selection activeCell="D23" sqref="D23"/>
    </sheetView>
  </sheetViews>
  <sheetFormatPr defaultColWidth="9.140625" defaultRowHeight="15" x14ac:dyDescent="0.25"/>
  <cols>
    <col min="1" max="1" width="9.140625" style="1"/>
    <col min="2" max="2" width="25.85546875" style="1" bestFit="1" customWidth="1"/>
    <col min="3" max="3" width="22.42578125" style="1" customWidth="1"/>
    <col min="4" max="4" width="17.140625" style="1" customWidth="1"/>
    <col min="5" max="6" width="9.140625" style="1"/>
    <col min="7" max="7" width="14" style="1" customWidth="1"/>
    <col min="8" max="8" width="9.140625" style="1"/>
    <col min="9" max="9" width="8.85546875" style="1" customWidth="1"/>
    <col min="10" max="10" width="9.140625" style="1" hidden="1" customWidth="1"/>
    <col min="11" max="11" width="8.7109375" style="1" hidden="1" customWidth="1"/>
    <col min="12" max="12" width="9.42578125" style="1" hidden="1" customWidth="1"/>
    <col min="13" max="13" width="16.42578125" style="1" hidden="1" customWidth="1"/>
    <col min="14" max="15" width="9.140625" style="1"/>
    <col min="16" max="16" width="24.5703125" style="1" customWidth="1"/>
    <col min="17" max="17" width="11" style="1" bestFit="1" customWidth="1"/>
    <col min="18" max="16384" width="9.140625" style="1"/>
  </cols>
  <sheetData>
    <row r="1" spans="2:13" x14ac:dyDescent="0.25">
      <c r="J1" s="1" t="s">
        <v>730</v>
      </c>
      <c r="K1" s="1" t="s">
        <v>731</v>
      </c>
      <c r="L1" s="1" t="s">
        <v>975</v>
      </c>
      <c r="M1" s="1">
        <v>1</v>
      </c>
    </row>
    <row r="2" spans="2:13" x14ac:dyDescent="0.25">
      <c r="J2" s="1" t="s">
        <v>732</v>
      </c>
      <c r="K2" s="1" t="s">
        <v>733</v>
      </c>
      <c r="L2" s="1" t="s">
        <v>976</v>
      </c>
      <c r="M2" s="1">
        <v>1000</v>
      </c>
    </row>
    <row r="3" spans="2:13" x14ac:dyDescent="0.25">
      <c r="J3" s="1" t="s">
        <v>734</v>
      </c>
      <c r="K3" s="1" t="s">
        <v>735</v>
      </c>
      <c r="L3" s="1" t="s">
        <v>273</v>
      </c>
      <c r="M3" s="1">
        <v>100000</v>
      </c>
    </row>
    <row r="4" spans="2:13" x14ac:dyDescent="0.25">
      <c r="J4" s="1" t="s">
        <v>736</v>
      </c>
      <c r="K4" s="1" t="s">
        <v>737</v>
      </c>
      <c r="L4" s="1" t="s">
        <v>1005</v>
      </c>
      <c r="M4" s="1">
        <v>1000000</v>
      </c>
    </row>
    <row r="5" spans="2:13" x14ac:dyDescent="0.25">
      <c r="J5" s="1" t="s">
        <v>738</v>
      </c>
      <c r="K5" s="1" t="s">
        <v>739</v>
      </c>
      <c r="L5" s="1" t="s">
        <v>280</v>
      </c>
      <c r="M5" s="1">
        <v>10000000</v>
      </c>
    </row>
    <row r="6" spans="2:13" x14ac:dyDescent="0.25">
      <c r="B6" s="6"/>
      <c r="C6" s="2" t="s">
        <v>1013</v>
      </c>
      <c r="D6" s="2" t="s">
        <v>446</v>
      </c>
      <c r="J6" s="1" t="s">
        <v>132</v>
      </c>
      <c r="K6" s="1" t="s">
        <v>133</v>
      </c>
      <c r="L6" s="1" t="s">
        <v>1006</v>
      </c>
      <c r="M6" s="1">
        <v>1000000000</v>
      </c>
    </row>
    <row r="7" spans="2:13" x14ac:dyDescent="0.25">
      <c r="B7" s="6"/>
      <c r="C7" s="2" t="s">
        <v>1014</v>
      </c>
      <c r="D7" s="2" t="s">
        <v>273</v>
      </c>
      <c r="J7" s="1" t="s">
        <v>134</v>
      </c>
      <c r="K7" s="1" t="s">
        <v>135</v>
      </c>
    </row>
    <row r="8" spans="2:13" x14ac:dyDescent="0.25">
      <c r="B8" s="7" t="s">
        <v>1015</v>
      </c>
      <c r="C8" s="2" t="s">
        <v>971</v>
      </c>
      <c r="D8" s="9">
        <f>StartUp!G8</f>
        <v>0</v>
      </c>
      <c r="G8" s="8"/>
      <c r="J8" s="1" t="s">
        <v>136</v>
      </c>
      <c r="K8" s="1" t="s">
        <v>137</v>
      </c>
    </row>
    <row r="9" spans="2:13" x14ac:dyDescent="0.25">
      <c r="B9" s="7"/>
      <c r="C9" s="2" t="s">
        <v>972</v>
      </c>
      <c r="D9" s="9">
        <f>StartUp!G9</f>
        <v>0</v>
      </c>
      <c r="G9" s="8"/>
      <c r="J9" s="1" t="s">
        <v>138</v>
      </c>
      <c r="K9" s="1" t="s">
        <v>139</v>
      </c>
    </row>
    <row r="10" spans="2:13" x14ac:dyDescent="0.25">
      <c r="B10" s="7" t="s">
        <v>130</v>
      </c>
      <c r="C10" s="2" t="s">
        <v>971</v>
      </c>
      <c r="D10" s="8"/>
      <c r="G10" s="8" t="s">
        <v>1873</v>
      </c>
      <c r="J10" s="1" t="s">
        <v>140</v>
      </c>
      <c r="K10" s="1" t="s">
        <v>141</v>
      </c>
    </row>
    <row r="11" spans="2:13" x14ac:dyDescent="0.25">
      <c r="B11" s="7"/>
      <c r="C11" s="2" t="s">
        <v>972</v>
      </c>
      <c r="D11" s="8"/>
      <c r="J11" s="1" t="s">
        <v>142</v>
      </c>
      <c r="K11" s="1" t="s">
        <v>143</v>
      </c>
    </row>
    <row r="12" spans="2:13" x14ac:dyDescent="0.25">
      <c r="B12" s="6"/>
      <c r="C12" s="3" t="s">
        <v>131</v>
      </c>
      <c r="D12" s="4">
        <f>D16</f>
        <v>0</v>
      </c>
      <c r="J12" s="1" t="s">
        <v>144</v>
      </c>
      <c r="K12" s="1" t="s">
        <v>145</v>
      </c>
    </row>
    <row r="13" spans="2:13" x14ac:dyDescent="0.25">
      <c r="B13" s="6"/>
      <c r="C13" s="2" t="s">
        <v>1153</v>
      </c>
      <c r="D13" s="2"/>
      <c r="J13" s="1" t="s">
        <v>146</v>
      </c>
      <c r="K13" s="1" t="s">
        <v>147</v>
      </c>
    </row>
    <row r="14" spans="2:13" x14ac:dyDescent="0.25">
      <c r="B14" s="2" t="s">
        <v>272</v>
      </c>
      <c r="C14" s="2" t="s">
        <v>971</v>
      </c>
      <c r="D14" s="8"/>
      <c r="J14" s="1" t="s">
        <v>148</v>
      </c>
      <c r="K14" s="1" t="s">
        <v>149</v>
      </c>
    </row>
    <row r="15" spans="2:13" x14ac:dyDescent="0.25">
      <c r="B15" s="2"/>
      <c r="C15" s="2" t="s">
        <v>972</v>
      </c>
      <c r="D15" s="8"/>
      <c r="J15" s="1" t="s">
        <v>150</v>
      </c>
      <c r="K15" s="1" t="s">
        <v>151</v>
      </c>
    </row>
    <row r="16" spans="2:13" x14ac:dyDescent="0.25">
      <c r="B16" s="2" t="s">
        <v>274</v>
      </c>
      <c r="C16" s="2"/>
      <c r="D16" s="8"/>
      <c r="J16" s="1" t="s">
        <v>152</v>
      </c>
      <c r="K16" s="1" t="s">
        <v>153</v>
      </c>
    </row>
    <row r="17" spans="2:11" x14ac:dyDescent="0.25">
      <c r="B17" s="2" t="s">
        <v>275</v>
      </c>
      <c r="C17" s="2"/>
      <c r="D17" s="2"/>
      <c r="J17" s="1" t="s">
        <v>154</v>
      </c>
      <c r="K17" s="1" t="s">
        <v>155</v>
      </c>
    </row>
    <row r="18" spans="2:11" x14ac:dyDescent="0.25">
      <c r="B18" s="2" t="s">
        <v>276</v>
      </c>
      <c r="C18" s="2"/>
      <c r="D18" s="2" t="s">
        <v>1861</v>
      </c>
      <c r="J18" s="1" t="s">
        <v>156</v>
      </c>
      <c r="K18" s="1" t="s">
        <v>157</v>
      </c>
    </row>
    <row r="19" spans="2:11" x14ac:dyDescent="0.25">
      <c r="B19" s="2" t="s">
        <v>277</v>
      </c>
      <c r="C19" s="2"/>
      <c r="D19" s="2">
        <v>0</v>
      </c>
      <c r="J19" s="1" t="s">
        <v>158</v>
      </c>
      <c r="K19" s="1" t="s">
        <v>159</v>
      </c>
    </row>
    <row r="20" spans="2:11" x14ac:dyDescent="0.25">
      <c r="B20" s="2" t="s">
        <v>278</v>
      </c>
      <c r="C20" s="2"/>
      <c r="D20" s="2">
        <v>2010</v>
      </c>
      <c r="J20" s="1" t="s">
        <v>160</v>
      </c>
      <c r="K20" s="1" t="s">
        <v>161</v>
      </c>
    </row>
    <row r="21" spans="2:11" x14ac:dyDescent="0.25">
      <c r="B21" s="2" t="s">
        <v>279</v>
      </c>
      <c r="C21" s="2"/>
      <c r="D21" s="2">
        <v>0</v>
      </c>
      <c r="J21" s="1" t="s">
        <v>162</v>
      </c>
      <c r="K21" s="1" t="s">
        <v>163</v>
      </c>
    </row>
    <row r="22" spans="2:11" x14ac:dyDescent="0.25">
      <c r="B22" s="2" t="s">
        <v>1333</v>
      </c>
      <c r="C22" s="2"/>
      <c r="D22" s="2" t="s">
        <v>214</v>
      </c>
      <c r="J22" s="1" t="s">
        <v>164</v>
      </c>
      <c r="K22" s="1" t="s">
        <v>165</v>
      </c>
    </row>
    <row r="23" spans="2:11" x14ac:dyDescent="0.25">
      <c r="B23" s="2" t="s">
        <v>1651</v>
      </c>
      <c r="C23" s="2"/>
      <c r="D23" s="2"/>
      <c r="J23" s="1" t="s">
        <v>166</v>
      </c>
      <c r="K23" s="1" t="s">
        <v>167</v>
      </c>
    </row>
    <row r="24" spans="2:11" x14ac:dyDescent="0.25">
      <c r="J24" s="1" t="s">
        <v>168</v>
      </c>
      <c r="K24" s="1" t="s">
        <v>169</v>
      </c>
    </row>
    <row r="25" spans="2:11" x14ac:dyDescent="0.25">
      <c r="J25" s="1" t="s">
        <v>170</v>
      </c>
      <c r="K25" s="1" t="s">
        <v>171</v>
      </c>
    </row>
    <row r="26" spans="2:11" x14ac:dyDescent="0.25">
      <c r="J26" s="1" t="s">
        <v>172</v>
      </c>
      <c r="K26" s="1" t="s">
        <v>173</v>
      </c>
    </row>
    <row r="27" spans="2:11" x14ac:dyDescent="0.25">
      <c r="J27" s="1" t="s">
        <v>174</v>
      </c>
      <c r="K27" s="1" t="s">
        <v>175</v>
      </c>
    </row>
    <row r="28" spans="2:11" x14ac:dyDescent="0.25">
      <c r="J28" s="1" t="s">
        <v>176</v>
      </c>
      <c r="K28" s="1" t="s">
        <v>177</v>
      </c>
    </row>
    <row r="29" spans="2:11" x14ac:dyDescent="0.25">
      <c r="J29" s="1" t="s">
        <v>178</v>
      </c>
      <c r="K29" s="1" t="s">
        <v>179</v>
      </c>
    </row>
    <row r="30" spans="2:11" x14ac:dyDescent="0.25">
      <c r="J30" s="1" t="s">
        <v>180</v>
      </c>
      <c r="K30" s="1" t="s">
        <v>181</v>
      </c>
    </row>
    <row r="31" spans="2:11" x14ac:dyDescent="0.25">
      <c r="J31" s="1" t="s">
        <v>182</v>
      </c>
      <c r="K31" s="1" t="s">
        <v>183</v>
      </c>
    </row>
    <row r="32" spans="2:11" x14ac:dyDescent="0.25">
      <c r="J32" s="1" t="s">
        <v>184</v>
      </c>
      <c r="K32" s="1" t="s">
        <v>929</v>
      </c>
    </row>
    <row r="33" spans="2:11" x14ac:dyDescent="0.25">
      <c r="J33" s="1" t="s">
        <v>930</v>
      </c>
      <c r="K33" s="1" t="s">
        <v>931</v>
      </c>
    </row>
    <row r="34" spans="2:11" x14ac:dyDescent="0.25">
      <c r="J34" s="1" t="s">
        <v>932</v>
      </c>
      <c r="K34" s="1" t="s">
        <v>933</v>
      </c>
    </row>
    <row r="35" spans="2:11" x14ac:dyDescent="0.25">
      <c r="J35" s="1" t="s">
        <v>934</v>
      </c>
      <c r="K35" s="1" t="s">
        <v>935</v>
      </c>
    </row>
    <row r="36" spans="2:11" x14ac:dyDescent="0.25">
      <c r="J36" s="1" t="s">
        <v>936</v>
      </c>
      <c r="K36" s="1" t="s">
        <v>937</v>
      </c>
    </row>
    <row r="37" spans="2:11" x14ac:dyDescent="0.25">
      <c r="J37" s="1" t="s">
        <v>447</v>
      </c>
      <c r="K37" s="1" t="s">
        <v>1839</v>
      </c>
    </row>
    <row r="38" spans="2:11" x14ac:dyDescent="0.25">
      <c r="J38" s="1" t="s">
        <v>1840</v>
      </c>
      <c r="K38" s="1" t="s">
        <v>1841</v>
      </c>
    </row>
    <row r="39" spans="2:11" x14ac:dyDescent="0.25">
      <c r="J39" s="1" t="s">
        <v>1842</v>
      </c>
      <c r="K39" s="1" t="s">
        <v>1843</v>
      </c>
    </row>
    <row r="40" spans="2:11" x14ac:dyDescent="0.25">
      <c r="J40" s="1" t="s">
        <v>1844</v>
      </c>
      <c r="K40" s="1" t="s">
        <v>1845</v>
      </c>
    </row>
    <row r="41" spans="2:11" x14ac:dyDescent="0.25">
      <c r="J41" s="1" t="s">
        <v>1846</v>
      </c>
      <c r="K41" s="1" t="s">
        <v>1847</v>
      </c>
    </row>
    <row r="42" spans="2:11" x14ac:dyDescent="0.25">
      <c r="J42" s="1" t="s">
        <v>1848</v>
      </c>
      <c r="K42" s="1" t="s">
        <v>1849</v>
      </c>
    </row>
    <row r="43" spans="2:11" x14ac:dyDescent="0.25">
      <c r="J43" s="1" t="s">
        <v>1850</v>
      </c>
      <c r="K43" s="1" t="s">
        <v>1851</v>
      </c>
    </row>
    <row r="44" spans="2:11" x14ac:dyDescent="0.25">
      <c r="J44" s="1" t="s">
        <v>1852</v>
      </c>
      <c r="K44" s="1" t="s">
        <v>779</v>
      </c>
    </row>
    <row r="45" spans="2:11" x14ac:dyDescent="0.25">
      <c r="J45" s="1" t="s">
        <v>780</v>
      </c>
      <c r="K45" s="1" t="s">
        <v>781</v>
      </c>
    </row>
    <row r="46" spans="2:11" x14ac:dyDescent="0.25">
      <c r="B46" s="1" t="s">
        <v>1118</v>
      </c>
      <c r="C46" s="1" t="s">
        <v>1358</v>
      </c>
      <c r="J46" s="1" t="s">
        <v>782</v>
      </c>
      <c r="K46" s="1" t="s">
        <v>783</v>
      </c>
    </row>
    <row r="47" spans="2:11" x14ac:dyDescent="0.25">
      <c r="B47" s="1" t="s">
        <v>844</v>
      </c>
      <c r="C47" s="126" t="s">
        <v>1120</v>
      </c>
      <c r="J47" s="1" t="s">
        <v>1126</v>
      </c>
      <c r="K47" s="1" t="s">
        <v>1127</v>
      </c>
    </row>
    <row r="48" spans="2:11" x14ac:dyDescent="0.25">
      <c r="B48" s="1" t="s">
        <v>1119</v>
      </c>
      <c r="C48" s="1" t="s">
        <v>1872</v>
      </c>
      <c r="J48" s="1" t="s">
        <v>1128</v>
      </c>
      <c r="K48" s="1" t="s">
        <v>1129</v>
      </c>
    </row>
    <row r="49" spans="10:11" x14ac:dyDescent="0.25">
      <c r="J49" s="1" t="s">
        <v>1130</v>
      </c>
      <c r="K49" s="1" t="s">
        <v>1131</v>
      </c>
    </row>
    <row r="50" spans="10:11" x14ac:dyDescent="0.25">
      <c r="J50" s="1" t="s">
        <v>1132</v>
      </c>
      <c r="K50" s="1" t="s">
        <v>1133</v>
      </c>
    </row>
    <row r="51" spans="10:11" x14ac:dyDescent="0.25">
      <c r="J51" s="1" t="s">
        <v>1134</v>
      </c>
      <c r="K51" s="1" t="s">
        <v>1135</v>
      </c>
    </row>
    <row r="52" spans="10:11" x14ac:dyDescent="0.25">
      <c r="J52" s="1" t="s">
        <v>1136</v>
      </c>
      <c r="K52" s="1" t="s">
        <v>1137</v>
      </c>
    </row>
    <row r="53" spans="10:11" x14ac:dyDescent="0.25">
      <c r="J53" s="1" t="s">
        <v>1138</v>
      </c>
      <c r="K53" s="1" t="s">
        <v>1139</v>
      </c>
    </row>
    <row r="54" spans="10:11" x14ac:dyDescent="0.25">
      <c r="J54" s="1" t="s">
        <v>1140</v>
      </c>
      <c r="K54" s="1" t="s">
        <v>1141</v>
      </c>
    </row>
    <row r="55" spans="10:11" x14ac:dyDescent="0.25">
      <c r="J55" s="1" t="s">
        <v>1142</v>
      </c>
      <c r="K55" s="1" t="s">
        <v>1143</v>
      </c>
    </row>
    <row r="56" spans="10:11" x14ac:dyDescent="0.25">
      <c r="J56" s="1" t="s">
        <v>1144</v>
      </c>
      <c r="K56" s="1" t="s">
        <v>1145</v>
      </c>
    </row>
    <row r="57" spans="10:11" x14ac:dyDescent="0.25">
      <c r="J57" s="1" t="s">
        <v>1146</v>
      </c>
      <c r="K57" s="1" t="s">
        <v>1147</v>
      </c>
    </row>
    <row r="58" spans="10:11" x14ac:dyDescent="0.25">
      <c r="J58" s="1" t="s">
        <v>1148</v>
      </c>
      <c r="K58" s="1" t="s">
        <v>1149</v>
      </c>
    </row>
    <row r="59" spans="10:11" x14ac:dyDescent="0.25">
      <c r="J59" s="1" t="s">
        <v>1150</v>
      </c>
      <c r="K59" s="1" t="s">
        <v>1151</v>
      </c>
    </row>
    <row r="60" spans="10:11" x14ac:dyDescent="0.25">
      <c r="J60" s="1" t="s">
        <v>1152</v>
      </c>
      <c r="K60" s="1" t="s">
        <v>1007</v>
      </c>
    </row>
    <row r="61" spans="10:11" x14ac:dyDescent="0.25">
      <c r="J61" s="1" t="s">
        <v>1008</v>
      </c>
      <c r="K61" s="1" t="s">
        <v>1009</v>
      </c>
    </row>
    <row r="62" spans="10:11" x14ac:dyDescent="0.25">
      <c r="J62" s="1" t="s">
        <v>1010</v>
      </c>
      <c r="K62" s="1" t="s">
        <v>1011</v>
      </c>
    </row>
    <row r="63" spans="10:11" x14ac:dyDescent="0.25">
      <c r="J63" s="1" t="s">
        <v>1012</v>
      </c>
      <c r="K63" s="1" t="s">
        <v>1575</v>
      </c>
    </row>
    <row r="64" spans="10:11" x14ac:dyDescent="0.25">
      <c r="J64" s="1" t="s">
        <v>1576</v>
      </c>
      <c r="K64" s="1" t="s">
        <v>1577</v>
      </c>
    </row>
    <row r="65" spans="10:11" x14ac:dyDescent="0.25">
      <c r="J65" s="1" t="s">
        <v>1578</v>
      </c>
      <c r="K65" s="1" t="s">
        <v>1579</v>
      </c>
    </row>
    <row r="66" spans="10:11" x14ac:dyDescent="0.25">
      <c r="J66" s="1" t="s">
        <v>1580</v>
      </c>
      <c r="K66" s="1" t="s">
        <v>1581</v>
      </c>
    </row>
    <row r="67" spans="10:11" x14ac:dyDescent="0.25">
      <c r="J67" s="1" t="s">
        <v>443</v>
      </c>
      <c r="K67" s="1" t="s">
        <v>444</v>
      </c>
    </row>
    <row r="68" spans="10:11" x14ac:dyDescent="0.25">
      <c r="J68" s="1" t="s">
        <v>445</v>
      </c>
      <c r="K68" s="1" t="s">
        <v>446</v>
      </c>
    </row>
    <row r="69" spans="10:11" x14ac:dyDescent="0.25">
      <c r="J69" s="1" t="s">
        <v>938</v>
      </c>
      <c r="K69" s="1" t="s">
        <v>939</v>
      </c>
    </row>
    <row r="70" spans="10:11" x14ac:dyDescent="0.25">
      <c r="J70" s="1" t="s">
        <v>940</v>
      </c>
      <c r="K70" s="1" t="s">
        <v>941</v>
      </c>
    </row>
    <row r="71" spans="10:11" x14ac:dyDescent="0.25">
      <c r="J71" s="1" t="s">
        <v>942</v>
      </c>
      <c r="K71" s="1" t="s">
        <v>943</v>
      </c>
    </row>
    <row r="72" spans="10:11" x14ac:dyDescent="0.25">
      <c r="J72" s="1" t="s">
        <v>944</v>
      </c>
      <c r="K72" s="1" t="s">
        <v>945</v>
      </c>
    </row>
    <row r="73" spans="10:11" x14ac:dyDescent="0.25">
      <c r="J73" s="1" t="s">
        <v>946</v>
      </c>
      <c r="K73" s="1" t="s">
        <v>740</v>
      </c>
    </row>
    <row r="74" spans="10:11" x14ac:dyDescent="0.25">
      <c r="J74" s="1" t="s">
        <v>741</v>
      </c>
      <c r="K74" s="1" t="s">
        <v>742</v>
      </c>
    </row>
    <row r="75" spans="10:11" x14ac:dyDescent="0.25">
      <c r="J75" s="1" t="s">
        <v>743</v>
      </c>
      <c r="K75" s="1" t="s">
        <v>744</v>
      </c>
    </row>
    <row r="76" spans="10:11" x14ac:dyDescent="0.25">
      <c r="J76" s="1" t="s">
        <v>745</v>
      </c>
      <c r="K76" s="1" t="s">
        <v>746</v>
      </c>
    </row>
    <row r="77" spans="10:11" x14ac:dyDescent="0.25">
      <c r="J77" s="1" t="s">
        <v>1355</v>
      </c>
      <c r="K77" s="1" t="s">
        <v>1356</v>
      </c>
    </row>
    <row r="78" spans="10:11" x14ac:dyDescent="0.25">
      <c r="J78" s="1" t="s">
        <v>1357</v>
      </c>
      <c r="K78" s="1" t="s">
        <v>1121</v>
      </c>
    </row>
    <row r="79" spans="10:11" x14ac:dyDescent="0.25">
      <c r="J79" s="1" t="s">
        <v>1122</v>
      </c>
      <c r="K79" s="1" t="s">
        <v>1123</v>
      </c>
    </row>
    <row r="80" spans="10:11" x14ac:dyDescent="0.25">
      <c r="J80" s="1" t="s">
        <v>1124</v>
      </c>
      <c r="K80" s="1" t="s">
        <v>1125</v>
      </c>
    </row>
    <row r="81" spans="10:11" x14ac:dyDescent="0.25">
      <c r="J81" s="1" t="s">
        <v>627</v>
      </c>
      <c r="K81" s="1" t="s">
        <v>628</v>
      </c>
    </row>
    <row r="82" spans="10:11" x14ac:dyDescent="0.25">
      <c r="J82" s="1" t="s">
        <v>629</v>
      </c>
      <c r="K82" s="1" t="s">
        <v>630</v>
      </c>
    </row>
    <row r="83" spans="10:11" x14ac:dyDescent="0.25">
      <c r="J83" s="1" t="s">
        <v>631</v>
      </c>
      <c r="K83" s="1" t="s">
        <v>1732</v>
      </c>
    </row>
    <row r="84" spans="10:11" x14ac:dyDescent="0.25">
      <c r="J84" s="1" t="s">
        <v>1733</v>
      </c>
      <c r="K84" s="1" t="s">
        <v>37</v>
      </c>
    </row>
    <row r="85" spans="10:11" x14ac:dyDescent="0.25">
      <c r="J85" s="1" t="s">
        <v>38</v>
      </c>
      <c r="K85" s="1" t="s">
        <v>39</v>
      </c>
    </row>
    <row r="86" spans="10:11" x14ac:dyDescent="0.25">
      <c r="J86" s="1" t="s">
        <v>40</v>
      </c>
      <c r="K86" s="1" t="s">
        <v>41</v>
      </c>
    </row>
    <row r="87" spans="10:11" x14ac:dyDescent="0.25">
      <c r="J87" s="1" t="s">
        <v>42</v>
      </c>
      <c r="K87" s="1" t="s">
        <v>43</v>
      </c>
    </row>
    <row r="88" spans="10:11" x14ac:dyDescent="0.25">
      <c r="J88" s="1" t="s">
        <v>44</v>
      </c>
      <c r="K88" s="1" t="s">
        <v>621</v>
      </c>
    </row>
    <row r="89" spans="10:11" x14ac:dyDescent="0.25">
      <c r="J89" s="1" t="s">
        <v>622</v>
      </c>
      <c r="K89" s="1" t="s">
        <v>947</v>
      </c>
    </row>
    <row r="90" spans="10:11" x14ac:dyDescent="0.25">
      <c r="J90" s="1" t="s">
        <v>948</v>
      </c>
      <c r="K90" s="1" t="s">
        <v>949</v>
      </c>
    </row>
    <row r="91" spans="10:11" x14ac:dyDescent="0.25">
      <c r="J91" s="1" t="s">
        <v>950</v>
      </c>
      <c r="K91" s="1" t="s">
        <v>951</v>
      </c>
    </row>
    <row r="92" spans="10:11" x14ac:dyDescent="0.25">
      <c r="J92" s="1" t="s">
        <v>952</v>
      </c>
      <c r="K92" s="1" t="s">
        <v>953</v>
      </c>
    </row>
    <row r="93" spans="10:11" x14ac:dyDescent="0.25">
      <c r="J93" s="1" t="s">
        <v>954</v>
      </c>
      <c r="K93" s="1" t="s">
        <v>1165</v>
      </c>
    </row>
    <row r="94" spans="10:11" x14ac:dyDescent="0.25">
      <c r="J94" s="1" t="s">
        <v>1166</v>
      </c>
      <c r="K94" s="1" t="s">
        <v>1167</v>
      </c>
    </row>
    <row r="95" spans="10:11" x14ac:dyDescent="0.25">
      <c r="J95" s="1" t="s">
        <v>803</v>
      </c>
      <c r="K95" s="1" t="s">
        <v>804</v>
      </c>
    </row>
    <row r="96" spans="10:11" x14ac:dyDescent="0.25">
      <c r="J96" s="1" t="s">
        <v>805</v>
      </c>
      <c r="K96" s="1" t="s">
        <v>806</v>
      </c>
    </row>
    <row r="97" spans="10:11" x14ac:dyDescent="0.25">
      <c r="J97" s="1" t="s">
        <v>807</v>
      </c>
      <c r="K97" s="1" t="s">
        <v>808</v>
      </c>
    </row>
    <row r="98" spans="10:11" x14ac:dyDescent="0.25">
      <c r="J98" s="1" t="s">
        <v>809</v>
      </c>
      <c r="K98" s="1" t="s">
        <v>810</v>
      </c>
    </row>
    <row r="99" spans="10:11" x14ac:dyDescent="0.25">
      <c r="J99" s="1" t="s">
        <v>811</v>
      </c>
      <c r="K99" s="1" t="s">
        <v>812</v>
      </c>
    </row>
    <row r="100" spans="10:11" x14ac:dyDescent="0.25">
      <c r="J100" s="1" t="s">
        <v>813</v>
      </c>
      <c r="K100" s="1" t="s">
        <v>814</v>
      </c>
    </row>
    <row r="101" spans="10:11" x14ac:dyDescent="0.25">
      <c r="J101" s="1" t="s">
        <v>815</v>
      </c>
      <c r="K101" s="1" t="s">
        <v>816</v>
      </c>
    </row>
    <row r="102" spans="10:11" x14ac:dyDescent="0.25">
      <c r="J102" s="1" t="s">
        <v>817</v>
      </c>
      <c r="K102" s="1" t="s">
        <v>818</v>
      </c>
    </row>
    <row r="103" spans="10:11" x14ac:dyDescent="0.25">
      <c r="J103" s="1" t="s">
        <v>819</v>
      </c>
      <c r="K103" s="1" t="s">
        <v>820</v>
      </c>
    </row>
    <row r="104" spans="10:11" x14ac:dyDescent="0.25">
      <c r="J104" s="1" t="s">
        <v>821</v>
      </c>
      <c r="K104" s="1" t="s">
        <v>822</v>
      </c>
    </row>
    <row r="105" spans="10:11" x14ac:dyDescent="0.25">
      <c r="J105" s="1" t="s">
        <v>823</v>
      </c>
      <c r="K105" s="1" t="s">
        <v>824</v>
      </c>
    </row>
    <row r="106" spans="10:11" x14ac:dyDescent="0.25">
      <c r="J106" s="1" t="s">
        <v>825</v>
      </c>
      <c r="K106" s="1" t="s">
        <v>826</v>
      </c>
    </row>
    <row r="107" spans="10:11" x14ac:dyDescent="0.25">
      <c r="J107" s="1" t="s">
        <v>827</v>
      </c>
      <c r="K107" s="1" t="s">
        <v>828</v>
      </c>
    </row>
    <row r="108" spans="10:11" x14ac:dyDescent="0.25">
      <c r="J108" s="1" t="s">
        <v>1386</v>
      </c>
      <c r="K108" s="1" t="s">
        <v>1387</v>
      </c>
    </row>
    <row r="109" spans="10:11" x14ac:dyDescent="0.25">
      <c r="J109" s="1" t="s">
        <v>1388</v>
      </c>
      <c r="K109" s="1" t="s">
        <v>1627</v>
      </c>
    </row>
    <row r="110" spans="10:11" x14ac:dyDescent="0.25">
      <c r="J110" s="1" t="s">
        <v>1628</v>
      </c>
      <c r="K110" s="1" t="s">
        <v>1629</v>
      </c>
    </row>
    <row r="111" spans="10:11" x14ac:dyDescent="0.25">
      <c r="J111" s="1" t="s">
        <v>1630</v>
      </c>
      <c r="K111" s="1" t="s">
        <v>1631</v>
      </c>
    </row>
    <row r="112" spans="10:11" x14ac:dyDescent="0.25">
      <c r="J112" s="1" t="s">
        <v>1632</v>
      </c>
      <c r="K112" s="1" t="s">
        <v>1633</v>
      </c>
    </row>
    <row r="113" spans="10:11" x14ac:dyDescent="0.25">
      <c r="J113" s="1" t="s">
        <v>1634</v>
      </c>
      <c r="K113" s="1" t="s">
        <v>1635</v>
      </c>
    </row>
    <row r="114" spans="10:11" x14ac:dyDescent="0.25">
      <c r="J114" s="1" t="s">
        <v>1636</v>
      </c>
      <c r="K114" s="1" t="s">
        <v>1637</v>
      </c>
    </row>
    <row r="115" spans="10:11" x14ac:dyDescent="0.25">
      <c r="J115" s="1" t="s">
        <v>1638</v>
      </c>
      <c r="K115" s="1" t="s">
        <v>1639</v>
      </c>
    </row>
    <row r="116" spans="10:11" x14ac:dyDescent="0.25">
      <c r="J116" s="1" t="s">
        <v>1640</v>
      </c>
      <c r="K116" s="1" t="s">
        <v>1641</v>
      </c>
    </row>
    <row r="117" spans="10:11" x14ac:dyDescent="0.25">
      <c r="J117" s="1" t="s">
        <v>1642</v>
      </c>
      <c r="K117" s="1" t="s">
        <v>1643</v>
      </c>
    </row>
    <row r="118" spans="10:11" x14ac:dyDescent="0.25">
      <c r="J118" s="1" t="s">
        <v>1644</v>
      </c>
      <c r="K118" s="1" t="s">
        <v>1645</v>
      </c>
    </row>
    <row r="119" spans="10:11" x14ac:dyDescent="0.25">
      <c r="J119" s="1" t="s">
        <v>1757</v>
      </c>
      <c r="K119" s="1" t="s">
        <v>1758</v>
      </c>
    </row>
    <row r="120" spans="10:11" x14ac:dyDescent="0.25">
      <c r="J120" s="1" t="s">
        <v>1759</v>
      </c>
      <c r="K120" s="1" t="s">
        <v>1760</v>
      </c>
    </row>
    <row r="121" spans="10:11" x14ac:dyDescent="0.25">
      <c r="J121" s="1" t="s">
        <v>1761</v>
      </c>
      <c r="K121" s="1" t="s">
        <v>1762</v>
      </c>
    </row>
    <row r="122" spans="10:11" x14ac:dyDescent="0.25">
      <c r="J122" s="1" t="s">
        <v>1763</v>
      </c>
      <c r="K122" s="1" t="s">
        <v>1764</v>
      </c>
    </row>
    <row r="123" spans="10:11" x14ac:dyDescent="0.25">
      <c r="J123" s="1" t="s">
        <v>1765</v>
      </c>
      <c r="K123" s="1" t="s">
        <v>1766</v>
      </c>
    </row>
    <row r="124" spans="10:11" x14ac:dyDescent="0.25">
      <c r="J124" s="1" t="s">
        <v>1767</v>
      </c>
      <c r="K124" s="1" t="s">
        <v>1768</v>
      </c>
    </row>
    <row r="125" spans="10:11" x14ac:dyDescent="0.25">
      <c r="J125" s="1" t="s">
        <v>1769</v>
      </c>
      <c r="K125" s="1" t="s">
        <v>1770</v>
      </c>
    </row>
    <row r="126" spans="10:11" x14ac:dyDescent="0.25">
      <c r="J126" s="1" t="s">
        <v>1771</v>
      </c>
      <c r="K126" s="1" t="s">
        <v>1772</v>
      </c>
    </row>
    <row r="127" spans="10:11" x14ac:dyDescent="0.25">
      <c r="J127" s="1" t="s">
        <v>1773</v>
      </c>
      <c r="K127" s="1" t="s">
        <v>1774</v>
      </c>
    </row>
    <row r="128" spans="10:11" x14ac:dyDescent="0.25">
      <c r="J128" s="1" t="s">
        <v>1775</v>
      </c>
      <c r="K128" s="1" t="s">
        <v>1776</v>
      </c>
    </row>
    <row r="129" spans="10:11" x14ac:dyDescent="0.25">
      <c r="J129" s="1" t="s">
        <v>1777</v>
      </c>
      <c r="K129" s="1" t="s">
        <v>1778</v>
      </c>
    </row>
    <row r="130" spans="10:11" x14ac:dyDescent="0.25">
      <c r="J130" s="1" t="s">
        <v>1779</v>
      </c>
      <c r="K130" s="1" t="s">
        <v>1780</v>
      </c>
    </row>
    <row r="131" spans="10:11" x14ac:dyDescent="0.25">
      <c r="J131" s="1" t="s">
        <v>1781</v>
      </c>
      <c r="K131" s="1" t="s">
        <v>215</v>
      </c>
    </row>
    <row r="132" spans="10:11" x14ac:dyDescent="0.25">
      <c r="J132" s="1" t="s">
        <v>216</v>
      </c>
      <c r="K132" s="1" t="s">
        <v>217</v>
      </c>
    </row>
    <row r="133" spans="10:11" x14ac:dyDescent="0.25">
      <c r="J133" s="1" t="s">
        <v>218</v>
      </c>
      <c r="K133" s="1" t="s">
        <v>219</v>
      </c>
    </row>
    <row r="134" spans="10:11" x14ac:dyDescent="0.25">
      <c r="J134" s="1" t="s">
        <v>448</v>
      </c>
      <c r="K134" s="1" t="s">
        <v>449</v>
      </c>
    </row>
    <row r="135" spans="10:11" x14ac:dyDescent="0.25">
      <c r="J135" s="1" t="s">
        <v>450</v>
      </c>
      <c r="K135" s="1" t="s">
        <v>451</v>
      </c>
    </row>
    <row r="136" spans="10:11" x14ac:dyDescent="0.25">
      <c r="J136" s="1" t="s">
        <v>452</v>
      </c>
      <c r="K136" s="1" t="s">
        <v>453</v>
      </c>
    </row>
    <row r="137" spans="10:11" x14ac:dyDescent="0.25">
      <c r="J137" s="1" t="s">
        <v>454</v>
      </c>
      <c r="K137" s="1" t="s">
        <v>455</v>
      </c>
    </row>
    <row r="138" spans="10:11" x14ac:dyDescent="0.25">
      <c r="J138" s="1" t="s">
        <v>456</v>
      </c>
      <c r="K138" s="1" t="s">
        <v>457</v>
      </c>
    </row>
    <row r="139" spans="10:11" x14ac:dyDescent="0.25">
      <c r="J139" s="1" t="s">
        <v>458</v>
      </c>
      <c r="K139" s="1" t="s">
        <v>459</v>
      </c>
    </row>
    <row r="140" spans="10:11" x14ac:dyDescent="0.25">
      <c r="J140" s="1" t="s">
        <v>460</v>
      </c>
      <c r="K140" s="1" t="s">
        <v>461</v>
      </c>
    </row>
    <row r="141" spans="10:11" x14ac:dyDescent="0.25">
      <c r="J141" s="1" t="s">
        <v>462</v>
      </c>
      <c r="K141" s="1" t="s">
        <v>463</v>
      </c>
    </row>
    <row r="142" spans="10:11" x14ac:dyDescent="0.25">
      <c r="J142" s="1" t="s">
        <v>464</v>
      </c>
      <c r="K142" s="1" t="s">
        <v>465</v>
      </c>
    </row>
    <row r="143" spans="10:11" x14ac:dyDescent="0.25">
      <c r="J143" s="1" t="s">
        <v>466</v>
      </c>
      <c r="K143" s="1" t="s">
        <v>467</v>
      </c>
    </row>
    <row r="144" spans="10:11" x14ac:dyDescent="0.25">
      <c r="J144" s="1" t="s">
        <v>468</v>
      </c>
      <c r="K144" s="1" t="s">
        <v>469</v>
      </c>
    </row>
    <row r="145" spans="10:11" x14ac:dyDescent="0.25">
      <c r="J145" s="1" t="s">
        <v>470</v>
      </c>
      <c r="K145" s="1" t="s">
        <v>663</v>
      </c>
    </row>
    <row r="146" spans="10:11" x14ac:dyDescent="0.25">
      <c r="J146" s="1" t="s">
        <v>664</v>
      </c>
      <c r="K146" s="1" t="s">
        <v>665</v>
      </c>
    </row>
    <row r="147" spans="10:11" x14ac:dyDescent="0.25">
      <c r="J147" s="1" t="s">
        <v>666</v>
      </c>
      <c r="K147" s="1" t="s">
        <v>667</v>
      </c>
    </row>
    <row r="148" spans="10:11" x14ac:dyDescent="0.25">
      <c r="J148" s="1" t="s">
        <v>668</v>
      </c>
      <c r="K148" s="1" t="s">
        <v>1034</v>
      </c>
    </row>
    <row r="149" spans="10:11" x14ac:dyDescent="0.25">
      <c r="J149" s="1" t="s">
        <v>1035</v>
      </c>
      <c r="K149" s="1" t="s">
        <v>1036</v>
      </c>
    </row>
    <row r="150" spans="10:11" x14ac:dyDescent="0.25">
      <c r="J150" s="1" t="s">
        <v>1037</v>
      </c>
      <c r="K150" s="1" t="s">
        <v>1038</v>
      </c>
    </row>
    <row r="151" spans="10:11" x14ac:dyDescent="0.25">
      <c r="J151" s="1" t="s">
        <v>1039</v>
      </c>
      <c r="K151" s="1" t="s">
        <v>1040</v>
      </c>
    </row>
    <row r="152" spans="10:11" x14ac:dyDescent="0.25">
      <c r="J152" s="1" t="s">
        <v>1041</v>
      </c>
      <c r="K152" s="1" t="s">
        <v>1042</v>
      </c>
    </row>
    <row r="153" spans="10:11" x14ac:dyDescent="0.25">
      <c r="J153" s="1" t="s">
        <v>710</v>
      </c>
      <c r="K153" s="1" t="s">
        <v>711</v>
      </c>
    </row>
    <row r="154" spans="10:11" x14ac:dyDescent="0.25">
      <c r="J154" s="1" t="s">
        <v>712</v>
      </c>
      <c r="K154" s="1" t="s">
        <v>713</v>
      </c>
    </row>
    <row r="155" spans="10:11" x14ac:dyDescent="0.25">
      <c r="J155" s="1" t="s">
        <v>714</v>
      </c>
      <c r="K155" s="1" t="s">
        <v>1649</v>
      </c>
    </row>
    <row r="156" spans="10:11" x14ac:dyDescent="0.25">
      <c r="J156" s="1" t="s">
        <v>1745</v>
      </c>
      <c r="K156" s="1" t="s">
        <v>1746</v>
      </c>
    </row>
    <row r="157" spans="10:11" x14ac:dyDescent="0.25">
      <c r="J157" s="1" t="s">
        <v>1747</v>
      </c>
      <c r="K157" s="1" t="s">
        <v>1748</v>
      </c>
    </row>
    <row r="158" spans="10:11" x14ac:dyDescent="0.25">
      <c r="J158" s="1" t="s">
        <v>1749</v>
      </c>
      <c r="K158" s="1" t="s">
        <v>1750</v>
      </c>
    </row>
    <row r="159" spans="10:11" x14ac:dyDescent="0.25">
      <c r="J159" s="1" t="s">
        <v>1751</v>
      </c>
      <c r="K159" s="1" t="s">
        <v>1752</v>
      </c>
    </row>
    <row r="160" spans="10:11" x14ac:dyDescent="0.25">
      <c r="J160" s="1" t="s">
        <v>1753</v>
      </c>
      <c r="K160" s="1" t="s">
        <v>1754</v>
      </c>
    </row>
    <row r="161" spans="10:11" x14ac:dyDescent="0.25">
      <c r="J161" s="1" t="s">
        <v>1755</v>
      </c>
      <c r="K161" s="1" t="s">
        <v>1756</v>
      </c>
    </row>
    <row r="162" spans="10:11" x14ac:dyDescent="0.25">
      <c r="J162" s="1" t="s">
        <v>973</v>
      </c>
      <c r="K162" s="1" t="s">
        <v>974</v>
      </c>
    </row>
    <row r="163" spans="10:11" x14ac:dyDescent="0.25">
      <c r="J163" s="1" t="s">
        <v>1646</v>
      </c>
      <c r="K163" s="1" t="s">
        <v>1647</v>
      </c>
    </row>
    <row r="164" spans="10:11" x14ac:dyDescent="0.25">
      <c r="J164" s="1" t="s">
        <v>1648</v>
      </c>
      <c r="K164" s="1" t="s">
        <v>715</v>
      </c>
    </row>
    <row r="165" spans="10:11" x14ac:dyDescent="0.25">
      <c r="J165" s="1" t="s">
        <v>716</v>
      </c>
      <c r="K165" s="1" t="s">
        <v>717</v>
      </c>
    </row>
    <row r="166" spans="10:11" x14ac:dyDescent="0.25">
      <c r="J166" s="1" t="s">
        <v>718</v>
      </c>
      <c r="K166" s="1" t="s">
        <v>719</v>
      </c>
    </row>
    <row r="167" spans="10:11" x14ac:dyDescent="0.25">
      <c r="J167" s="1" t="s">
        <v>720</v>
      </c>
      <c r="K167" s="1" t="s">
        <v>721</v>
      </c>
    </row>
    <row r="168" spans="10:11" x14ac:dyDescent="0.25">
      <c r="J168" s="1" t="s">
        <v>722</v>
      </c>
      <c r="K168" s="1" t="s">
        <v>723</v>
      </c>
    </row>
    <row r="169" spans="10:11" x14ac:dyDescent="0.25">
      <c r="J169" s="1" t="s">
        <v>724</v>
      </c>
      <c r="K169" s="1" t="s">
        <v>725</v>
      </c>
    </row>
    <row r="170" spans="10:11" x14ac:dyDescent="0.25">
      <c r="J170" s="1" t="s">
        <v>726</v>
      </c>
      <c r="K170" s="1" t="s">
        <v>727</v>
      </c>
    </row>
    <row r="171" spans="10:11" x14ac:dyDescent="0.25">
      <c r="J171" s="1" t="s">
        <v>728</v>
      </c>
      <c r="K171" s="1" t="s">
        <v>729</v>
      </c>
    </row>
  </sheetData>
  <sheetProtection selectLockedCells="1"/>
  <dataConsolidate/>
  <phoneticPr fontId="0" type="noConversion"/>
  <dataValidations disablePrompts="1" count="2">
    <dataValidation type="list" allowBlank="1" showInputMessage="1" showErrorMessage="1" sqref="D6">
      <formula1>UnitList</formula1>
    </dataValidation>
    <dataValidation type="list" allowBlank="1" showInputMessage="1" showErrorMessage="1" sqref="D7">
      <formula1>ScaleList</formula1>
    </dataValidation>
  </dataValidations>
  <hyperlinks>
    <hyperlink ref="K23" r:id="rId1" display="http://www.xe.com/euro.htm"/>
    <hyperlink ref="K80" location="cfa" display="cfa"/>
  </hyperlinks>
  <pageMargins left="0.7" right="0.7" top="0.75" bottom="0.75" header="0.3" footer="0.3"/>
  <pageSetup paperSize="9" orientation="portrait" verticalDpi="180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60"/>
  <sheetViews>
    <sheetView showGridLines="0" topLeftCell="D1" workbookViewId="0">
      <selection sqref="A1:C1048576"/>
    </sheetView>
  </sheetViews>
  <sheetFormatPr defaultRowHeight="15" x14ac:dyDescent="0.25"/>
  <cols>
    <col min="1" max="3" width="9.140625" hidden="1" customWidth="1"/>
    <col min="4" max="4" width="46.140625" customWidth="1"/>
    <col min="5" max="7" width="18.28515625" customWidth="1"/>
  </cols>
  <sheetData>
    <row r="1" spans="1:9" ht="27.95" customHeight="1" x14ac:dyDescent="0.3">
      <c r="A1" s="10" t="s">
        <v>1205</v>
      </c>
      <c r="D1" s="167" t="s">
        <v>1587</v>
      </c>
      <c r="E1" s="167"/>
      <c r="F1" s="167"/>
      <c r="G1" s="167"/>
      <c r="H1" s="167"/>
    </row>
    <row r="3" spans="1:9" x14ac:dyDescent="0.25">
      <c r="F3" s="67"/>
      <c r="G3" s="68"/>
    </row>
    <row r="4" spans="1:9" x14ac:dyDescent="0.25">
      <c r="E4" s="96" t="s">
        <v>235</v>
      </c>
      <c r="F4" s="67"/>
      <c r="G4" s="68"/>
    </row>
    <row r="5" spans="1:9" ht="12" customHeight="1" x14ac:dyDescent="0.25">
      <c r="A5" s="115"/>
      <c r="B5" s="115"/>
      <c r="C5" s="115" t="s">
        <v>1160</v>
      </c>
      <c r="D5" s="115"/>
      <c r="E5" s="115"/>
      <c r="F5" s="115"/>
      <c r="G5" s="115"/>
      <c r="H5" s="115"/>
      <c r="I5" s="115"/>
    </row>
    <row r="6" spans="1:9" ht="14.25" customHeight="1" x14ac:dyDescent="0.25">
      <c r="A6" s="115"/>
      <c r="B6" s="115"/>
      <c r="C6" s="115"/>
      <c r="D6" s="115"/>
      <c r="E6" s="115"/>
      <c r="F6" s="115"/>
      <c r="G6" s="115"/>
      <c r="H6" s="115"/>
      <c r="I6" s="115"/>
    </row>
    <row r="7" spans="1:9" ht="12" customHeight="1" x14ac:dyDescent="0.25">
      <c r="A7" s="115"/>
      <c r="B7" s="115"/>
      <c r="C7" s="115"/>
      <c r="D7" s="115"/>
      <c r="E7" s="115" t="s">
        <v>1161</v>
      </c>
      <c r="F7" s="115" t="s">
        <v>1573</v>
      </c>
      <c r="G7" s="115" t="s">
        <v>1162</v>
      </c>
      <c r="H7" s="115"/>
      <c r="I7" s="115"/>
    </row>
    <row r="8" spans="1:9" x14ac:dyDescent="0.25">
      <c r="A8" s="115"/>
      <c r="B8" s="115"/>
      <c r="C8" s="115" t="s">
        <v>282</v>
      </c>
      <c r="D8" s="115" t="s">
        <v>1335</v>
      </c>
      <c r="E8" s="115"/>
      <c r="F8" s="115"/>
      <c r="G8" s="115"/>
      <c r="H8" s="115" t="s">
        <v>281</v>
      </c>
      <c r="I8" s="115" t="s">
        <v>1330</v>
      </c>
    </row>
    <row r="9" spans="1:9" x14ac:dyDescent="0.25">
      <c r="A9" s="115"/>
      <c r="B9" s="115"/>
      <c r="C9" s="115" t="s">
        <v>1335</v>
      </c>
      <c r="D9" s="15" t="s">
        <v>1163</v>
      </c>
      <c r="E9" s="184" t="s">
        <v>1164</v>
      </c>
      <c r="F9" s="184"/>
      <c r="G9" s="185"/>
      <c r="I9" s="115"/>
    </row>
    <row r="10" spans="1:9" ht="30" customHeight="1" x14ac:dyDescent="0.25">
      <c r="A10" s="115"/>
      <c r="B10" s="115"/>
      <c r="C10" s="117" t="s">
        <v>1335</v>
      </c>
      <c r="D10" s="94" t="s">
        <v>210</v>
      </c>
      <c r="E10" s="42" t="s">
        <v>211</v>
      </c>
      <c r="F10" s="42" t="s">
        <v>488</v>
      </c>
      <c r="G10" s="42" t="s">
        <v>489</v>
      </c>
      <c r="I10" s="115"/>
    </row>
    <row r="11" spans="1:9" hidden="1" x14ac:dyDescent="0.25">
      <c r="A11" s="115"/>
      <c r="B11" s="115"/>
      <c r="C11" s="115" t="s">
        <v>281</v>
      </c>
      <c r="D11" s="33"/>
      <c r="E11" s="33"/>
      <c r="F11" s="33"/>
      <c r="G11" s="33"/>
      <c r="I11" s="115"/>
    </row>
    <row r="12" spans="1:9" x14ac:dyDescent="0.25">
      <c r="A12" s="115" t="s">
        <v>433</v>
      </c>
      <c r="B12" s="115"/>
      <c r="C12" s="115"/>
      <c r="D12" s="11" t="s">
        <v>1471</v>
      </c>
      <c r="E12" s="80"/>
      <c r="F12" s="80"/>
      <c r="G12" s="81">
        <f>E12-F12</f>
        <v>0</v>
      </c>
      <c r="I12" s="115"/>
    </row>
    <row r="13" spans="1:9" x14ac:dyDescent="0.25">
      <c r="A13" s="115" t="s">
        <v>434</v>
      </c>
      <c r="B13" s="115"/>
      <c r="C13" s="115"/>
      <c r="D13" s="11" t="s">
        <v>1470</v>
      </c>
      <c r="E13" s="81">
        <f>E14+E15+E16</f>
        <v>0</v>
      </c>
      <c r="F13" s="81">
        <f>F14+F15+F16</f>
        <v>0</v>
      </c>
      <c r="G13" s="81">
        <f t="shared" ref="G13:G26" si="0">E13-F13</f>
        <v>0</v>
      </c>
      <c r="I13" s="115"/>
    </row>
    <row r="14" spans="1:9" x14ac:dyDescent="0.25">
      <c r="A14" s="115" t="s">
        <v>774</v>
      </c>
      <c r="B14" s="115"/>
      <c r="C14" s="115"/>
      <c r="D14" s="11" t="s">
        <v>775</v>
      </c>
      <c r="E14" s="80"/>
      <c r="F14" s="80"/>
      <c r="G14" s="81">
        <f t="shared" si="0"/>
        <v>0</v>
      </c>
      <c r="I14" s="115"/>
    </row>
    <row r="15" spans="1:9" x14ac:dyDescent="0.25">
      <c r="A15" s="115" t="s">
        <v>776</v>
      </c>
      <c r="B15" s="115"/>
      <c r="C15" s="115"/>
      <c r="D15" s="11" t="s">
        <v>777</v>
      </c>
      <c r="E15" s="80"/>
      <c r="F15" s="80"/>
      <c r="G15" s="81">
        <f t="shared" si="0"/>
        <v>0</v>
      </c>
      <c r="I15" s="115"/>
    </row>
    <row r="16" spans="1:9" ht="15" customHeight="1" x14ac:dyDescent="0.25">
      <c r="A16" s="115" t="s">
        <v>778</v>
      </c>
      <c r="B16" s="115"/>
      <c r="C16" s="115"/>
      <c r="D16" s="11" t="s">
        <v>1228</v>
      </c>
      <c r="E16" s="80"/>
      <c r="F16" s="80"/>
      <c r="G16" s="81">
        <f t="shared" si="0"/>
        <v>0</v>
      </c>
      <c r="I16" s="115"/>
    </row>
    <row r="17" spans="1:9" ht="15" customHeight="1" x14ac:dyDescent="0.25">
      <c r="A17" s="115" t="s">
        <v>1229</v>
      </c>
      <c r="B17" s="115"/>
      <c r="C17" s="115"/>
      <c r="D17" s="11" t="s">
        <v>1230</v>
      </c>
      <c r="E17" s="80"/>
      <c r="F17" s="80"/>
      <c r="G17" s="81">
        <f t="shared" si="0"/>
        <v>0</v>
      </c>
      <c r="I17" s="115"/>
    </row>
    <row r="18" spans="1:9" x14ac:dyDescent="0.25">
      <c r="A18" s="115" t="s">
        <v>1231</v>
      </c>
      <c r="B18" s="115"/>
      <c r="C18" s="115"/>
      <c r="D18" s="11" t="s">
        <v>1232</v>
      </c>
      <c r="E18" s="80"/>
      <c r="F18" s="80"/>
      <c r="G18" s="81">
        <f t="shared" si="0"/>
        <v>0</v>
      </c>
      <c r="I18" s="115"/>
    </row>
    <row r="19" spans="1:9" x14ac:dyDescent="0.25">
      <c r="A19" s="115" t="s">
        <v>1233</v>
      </c>
      <c r="B19" s="115"/>
      <c r="C19" s="115"/>
      <c r="D19" s="11" t="s">
        <v>1472</v>
      </c>
      <c r="E19" s="81">
        <f>E20+E21+E22</f>
        <v>0</v>
      </c>
      <c r="F19" s="81">
        <f>F20+F21+F22</f>
        <v>0</v>
      </c>
      <c r="G19" s="81">
        <f t="shared" si="0"/>
        <v>0</v>
      </c>
      <c r="I19" s="115"/>
    </row>
    <row r="20" spans="1:9" x14ac:dyDescent="0.25">
      <c r="A20" s="115" t="s">
        <v>1234</v>
      </c>
      <c r="B20" s="115"/>
      <c r="C20" s="115"/>
      <c r="D20" s="11" t="s">
        <v>1235</v>
      </c>
      <c r="E20" s="80"/>
      <c r="F20" s="80"/>
      <c r="G20" s="81">
        <f t="shared" si="0"/>
        <v>0</v>
      </c>
      <c r="I20" s="115"/>
    </row>
    <row r="21" spans="1:9" x14ac:dyDescent="0.25">
      <c r="A21" s="115" t="s">
        <v>1236</v>
      </c>
      <c r="B21" s="115"/>
      <c r="C21" s="115"/>
      <c r="D21" s="11" t="s">
        <v>1237</v>
      </c>
      <c r="E21" s="80"/>
      <c r="F21" s="80"/>
      <c r="G21" s="81">
        <f t="shared" si="0"/>
        <v>0</v>
      </c>
      <c r="I21" s="115"/>
    </row>
    <row r="22" spans="1:9" x14ac:dyDescent="0.25">
      <c r="A22" s="115" t="s">
        <v>1238</v>
      </c>
      <c r="B22" s="115"/>
      <c r="C22" s="115"/>
      <c r="D22" s="11" t="s">
        <v>1239</v>
      </c>
      <c r="E22" s="80"/>
      <c r="F22" s="80"/>
      <c r="G22" s="81">
        <f t="shared" si="0"/>
        <v>0</v>
      </c>
      <c r="I22" s="115"/>
    </row>
    <row r="23" spans="1:9" x14ac:dyDescent="0.25">
      <c r="A23" s="115" t="s">
        <v>756</v>
      </c>
      <c r="B23" s="115"/>
      <c r="C23" s="115"/>
      <c r="D23" s="11" t="s">
        <v>757</v>
      </c>
      <c r="E23" s="80"/>
      <c r="F23" s="80"/>
      <c r="G23" s="81">
        <f t="shared" si="0"/>
        <v>0</v>
      </c>
      <c r="I23" s="115"/>
    </row>
    <row r="24" spans="1:9" x14ac:dyDescent="0.25">
      <c r="A24" s="115" t="s">
        <v>758</v>
      </c>
      <c r="B24" s="115"/>
      <c r="C24" s="115"/>
      <c r="D24" s="11" t="s">
        <v>1473</v>
      </c>
      <c r="E24" s="81">
        <f>E25+E26+E27</f>
        <v>0</v>
      </c>
      <c r="F24" s="81">
        <f>F25+F26+F27</f>
        <v>0</v>
      </c>
      <c r="G24" s="81">
        <f t="shared" si="0"/>
        <v>0</v>
      </c>
      <c r="I24" s="115"/>
    </row>
    <row r="25" spans="1:9" x14ac:dyDescent="0.25">
      <c r="A25" s="115" t="s">
        <v>759</v>
      </c>
      <c r="B25" s="115"/>
      <c r="C25" s="115"/>
      <c r="D25" s="11" t="s">
        <v>760</v>
      </c>
      <c r="E25" s="80"/>
      <c r="F25" s="80"/>
      <c r="G25" s="81">
        <f t="shared" si="0"/>
        <v>0</v>
      </c>
      <c r="I25" s="115"/>
    </row>
    <row r="26" spans="1:9" x14ac:dyDescent="0.25">
      <c r="A26" s="115" t="s">
        <v>436</v>
      </c>
      <c r="B26" s="115"/>
      <c r="C26" s="115"/>
      <c r="D26" s="11" t="s">
        <v>437</v>
      </c>
      <c r="E26" s="80"/>
      <c r="F26" s="80"/>
      <c r="G26" s="81">
        <f t="shared" si="0"/>
        <v>0</v>
      </c>
      <c r="I26" s="115"/>
    </row>
    <row r="27" spans="1:9" x14ac:dyDescent="0.25">
      <c r="A27" s="115" t="s">
        <v>438</v>
      </c>
      <c r="B27" s="115"/>
      <c r="C27" s="115"/>
      <c r="D27" s="11" t="s">
        <v>439</v>
      </c>
      <c r="E27" s="81">
        <f>SUM(E42:E43)</f>
        <v>0</v>
      </c>
      <c r="F27" s="81">
        <f>SUM(F42:F43)</f>
        <v>0</v>
      </c>
      <c r="G27" s="81">
        <f>SUM(G42:G43)</f>
        <v>0</v>
      </c>
      <c r="I27" s="115"/>
    </row>
    <row r="28" spans="1:9" hidden="1" x14ac:dyDescent="0.25">
      <c r="A28" s="115"/>
      <c r="B28" s="115"/>
      <c r="C28" s="115" t="s">
        <v>281</v>
      </c>
      <c r="I28" s="115"/>
    </row>
    <row r="29" spans="1:9" ht="14.45" hidden="1" x14ac:dyDescent="0.25">
      <c r="A29" s="115"/>
      <c r="B29" s="115"/>
      <c r="C29" s="115" t="s">
        <v>1331</v>
      </c>
      <c r="D29" s="115"/>
      <c r="E29" s="115"/>
      <c r="F29" s="115"/>
      <c r="G29" s="115"/>
      <c r="H29" s="115"/>
      <c r="I29" s="115" t="s">
        <v>1332</v>
      </c>
    </row>
    <row r="30" spans="1:9" ht="14.45" hidden="1" x14ac:dyDescent="0.25"/>
    <row r="31" spans="1:9" ht="14.45" hidden="1" x14ac:dyDescent="0.25"/>
    <row r="32" spans="1:9" ht="14.45" hidden="1" x14ac:dyDescent="0.25"/>
    <row r="33" spans="1:9" ht="14.45" hidden="1" x14ac:dyDescent="0.25"/>
    <row r="34" spans="1:9" ht="14.45" hidden="1" x14ac:dyDescent="0.25"/>
    <row r="35" spans="1:9" ht="14.45" hidden="1" x14ac:dyDescent="0.25"/>
    <row r="36" spans="1:9" ht="14.45" hidden="1" x14ac:dyDescent="0.25"/>
    <row r="37" spans="1:9" ht="14.45" hidden="1" x14ac:dyDescent="0.25">
      <c r="A37" s="115"/>
      <c r="B37" s="115"/>
      <c r="C37" s="115" t="s">
        <v>300</v>
      </c>
      <c r="D37" s="115"/>
      <c r="E37" s="115"/>
      <c r="F37" s="115"/>
      <c r="G37" s="115"/>
      <c r="H37" s="115"/>
      <c r="I37" s="115"/>
    </row>
    <row r="38" spans="1:9" ht="14.45" hidden="1" x14ac:dyDescent="0.25">
      <c r="A38" s="115"/>
      <c r="B38" s="115"/>
      <c r="C38" s="115"/>
      <c r="D38" s="115"/>
      <c r="E38" s="115"/>
      <c r="F38" s="115"/>
      <c r="G38" s="115"/>
      <c r="H38" s="115"/>
      <c r="I38" s="115"/>
    </row>
    <row r="39" spans="1:9" ht="12" hidden="1" customHeight="1" x14ac:dyDescent="0.25">
      <c r="A39" s="115"/>
      <c r="B39" s="115"/>
      <c r="C39" s="115"/>
      <c r="D39" s="115" t="s">
        <v>637</v>
      </c>
      <c r="E39" s="115" t="s">
        <v>1161</v>
      </c>
      <c r="F39" s="115" t="s">
        <v>1573</v>
      </c>
      <c r="G39" s="115" t="s">
        <v>1162</v>
      </c>
      <c r="H39" s="115"/>
      <c r="I39" s="115"/>
    </row>
    <row r="40" spans="1:9" ht="14.45" hidden="1" x14ac:dyDescent="0.25">
      <c r="A40" s="115"/>
      <c r="B40" s="115"/>
      <c r="C40" s="115" t="s">
        <v>282</v>
      </c>
      <c r="D40" s="115" t="s">
        <v>284</v>
      </c>
      <c r="E40" s="115"/>
      <c r="F40" s="115"/>
      <c r="G40" s="115"/>
      <c r="H40" s="115" t="s">
        <v>281</v>
      </c>
      <c r="I40" s="115" t="s">
        <v>1330</v>
      </c>
    </row>
    <row r="41" spans="1:9" ht="14.45" hidden="1" x14ac:dyDescent="0.25">
      <c r="A41" s="115"/>
      <c r="B41" s="115"/>
      <c r="C41" s="115" t="s">
        <v>281</v>
      </c>
      <c r="I41" s="115"/>
    </row>
    <row r="42" spans="1:9" x14ac:dyDescent="0.25">
      <c r="A42" s="115" t="s">
        <v>438</v>
      </c>
      <c r="B42" s="115"/>
      <c r="C42" s="117"/>
      <c r="D42" s="113"/>
      <c r="E42" s="127"/>
      <c r="F42" s="80"/>
      <c r="G42" s="81">
        <f>E42-F42</f>
        <v>0</v>
      </c>
      <c r="I42" s="115"/>
    </row>
    <row r="43" spans="1:9" hidden="1" x14ac:dyDescent="0.25">
      <c r="A43" s="115"/>
      <c r="B43" s="115"/>
      <c r="C43" s="115" t="s">
        <v>281</v>
      </c>
      <c r="I43" s="115"/>
    </row>
    <row r="44" spans="1:9" ht="14.45" hidden="1" x14ac:dyDescent="0.25">
      <c r="A44" s="115"/>
      <c r="B44" s="115"/>
      <c r="C44" s="115" t="s">
        <v>1331</v>
      </c>
      <c r="D44" s="115"/>
      <c r="E44" s="115"/>
      <c r="F44" s="115"/>
      <c r="G44" s="115"/>
      <c r="H44" s="115"/>
      <c r="I44" s="115" t="s">
        <v>1332</v>
      </c>
    </row>
    <row r="45" spans="1:9" ht="14.45" hidden="1" x14ac:dyDescent="0.25"/>
    <row r="46" spans="1:9" ht="14.45" hidden="1" x14ac:dyDescent="0.25"/>
    <row r="47" spans="1:9" ht="14.45" hidden="1" x14ac:dyDescent="0.25"/>
    <row r="48" spans="1:9" ht="14.45" hidden="1" x14ac:dyDescent="0.25"/>
    <row r="49" spans="1:9" ht="14.45" hidden="1" x14ac:dyDescent="0.25"/>
    <row r="50" spans="1:9" ht="14.45" hidden="1" x14ac:dyDescent="0.25"/>
    <row r="51" spans="1:9" ht="14.45" hidden="1" x14ac:dyDescent="0.25"/>
    <row r="52" spans="1:9" ht="14.45" hidden="1" x14ac:dyDescent="0.25"/>
    <row r="53" spans="1:9" ht="14.45" hidden="1" x14ac:dyDescent="0.25">
      <c r="A53" s="115"/>
      <c r="B53" s="115"/>
      <c r="C53" s="115" t="s">
        <v>301</v>
      </c>
      <c r="D53" s="115"/>
      <c r="E53" s="115"/>
      <c r="F53" s="115"/>
      <c r="G53" s="115"/>
      <c r="H53" s="115"/>
      <c r="I53" s="115"/>
    </row>
    <row r="54" spans="1:9" ht="14.45" hidden="1" x14ac:dyDescent="0.25">
      <c r="A54" s="115"/>
      <c r="B54" s="115"/>
      <c r="C54" s="115"/>
      <c r="D54" s="115"/>
      <c r="E54" s="115"/>
      <c r="F54" s="115"/>
      <c r="G54" s="115"/>
      <c r="H54" s="115"/>
      <c r="I54" s="115"/>
    </row>
    <row r="55" spans="1:9" ht="12" hidden="1" customHeight="1" x14ac:dyDescent="0.25">
      <c r="A55" s="115"/>
      <c r="B55" s="115"/>
      <c r="C55" s="115"/>
      <c r="D55" s="115"/>
      <c r="E55" s="115" t="s">
        <v>1161</v>
      </c>
      <c r="F55" s="115" t="s">
        <v>1573</v>
      </c>
      <c r="G55" s="115" t="s">
        <v>1162</v>
      </c>
      <c r="H55" s="115"/>
      <c r="I55" s="115"/>
    </row>
    <row r="56" spans="1:9" ht="14.45" hidden="1" x14ac:dyDescent="0.25">
      <c r="A56" s="115"/>
      <c r="B56" s="115"/>
      <c r="C56" s="115" t="s">
        <v>282</v>
      </c>
      <c r="D56" s="115" t="s">
        <v>1335</v>
      </c>
      <c r="E56" s="115"/>
      <c r="F56" s="115"/>
      <c r="G56" s="115"/>
      <c r="H56" s="115" t="s">
        <v>281</v>
      </c>
      <c r="I56" s="115" t="s">
        <v>1330</v>
      </c>
    </row>
    <row r="57" spans="1:9" ht="14.45" hidden="1" x14ac:dyDescent="0.25">
      <c r="A57" s="115"/>
      <c r="B57" s="115"/>
      <c r="C57" s="115" t="s">
        <v>281</v>
      </c>
      <c r="I57" s="115"/>
    </row>
    <row r="58" spans="1:9" x14ac:dyDescent="0.25">
      <c r="A58" s="115" t="s">
        <v>440</v>
      </c>
      <c r="B58" s="115"/>
      <c r="C58" s="117"/>
      <c r="D58" s="11" t="s">
        <v>441</v>
      </c>
      <c r="E58" s="81">
        <f>E12+E13+E17+E18+E19+E23+E24</f>
        <v>0</v>
      </c>
      <c r="F58" s="81">
        <f>F12+F13+F17+F18+F19+F23+F24</f>
        <v>0</v>
      </c>
      <c r="G58" s="81">
        <f>G12+G13+G17+G18+G19+G23+G24</f>
        <v>0</v>
      </c>
      <c r="I58" s="115"/>
    </row>
    <row r="59" spans="1:9" x14ac:dyDescent="0.25">
      <c r="A59" s="115"/>
      <c r="B59" s="115"/>
      <c r="C59" s="115" t="s">
        <v>281</v>
      </c>
      <c r="I59" s="115"/>
    </row>
    <row r="60" spans="1:9" x14ac:dyDescent="0.25">
      <c r="A60" s="115"/>
      <c r="B60" s="115"/>
      <c r="C60" s="115" t="s">
        <v>1331</v>
      </c>
      <c r="D60" s="115"/>
      <c r="E60" s="115"/>
      <c r="F60" s="115"/>
      <c r="G60" s="115"/>
      <c r="H60" s="115"/>
      <c r="I60" s="115" t="s">
        <v>1332</v>
      </c>
    </row>
  </sheetData>
  <mergeCells count="2">
    <mergeCell ref="E9:G9"/>
    <mergeCell ref="D1:H1"/>
  </mergeCells>
  <phoneticPr fontId="3" type="noConversion"/>
  <dataValidations count="4">
    <dataValidation type="decimal" allowBlank="1" showInputMessage="1" showErrorMessage="1" errorTitle="Input Error" error="Please enter a numeric value between 0 and 99999999999999999" sqref="E58:G58 F13 G42 E12:E15 G12:G27 E17:E27 F19 F24 F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00  and 99999999999999999" sqref="F12 F14:F18 F20:F23 F25:F26 F42">
      <formula1>-99999999999999900</formula1>
      <formula2>99999999999999900</formula2>
    </dataValidation>
    <dataValidation type="decimal" allowBlank="1" showInputMessage="1" showErrorMessage="1" sqref="E42">
      <formula1>-99999999999999900</formula1>
      <formula2>99999999999999900</formula2>
    </dataValidation>
  </dataValidations>
  <hyperlinks>
    <hyperlink ref="E4" location="Navigation!A1" display="Back To Navigation Page"/>
  </hyperlinks>
  <pageMargins left="0.75" right="0.75" top="1" bottom="1" header="0.5" footer="0.5"/>
  <pageSetup orientation="portrait" horizontalDpi="200" verticalDpi="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A1:R91"/>
  <sheetViews>
    <sheetView showGridLines="0" topLeftCell="D1" workbookViewId="0">
      <selection sqref="A1:C1048576"/>
    </sheetView>
  </sheetViews>
  <sheetFormatPr defaultRowHeight="15" x14ac:dyDescent="0.25"/>
  <cols>
    <col min="1" max="3" width="9.140625" hidden="1" customWidth="1"/>
    <col min="4" max="4" width="25.7109375" customWidth="1"/>
    <col min="5" max="5" width="11.140625" customWidth="1"/>
    <col min="6" max="6" width="12.85546875" customWidth="1"/>
    <col min="7" max="7" width="12.140625" customWidth="1"/>
    <col min="8" max="8" width="13.42578125" customWidth="1"/>
    <col min="9" max="9" width="10.5703125" customWidth="1"/>
    <col min="10" max="10" width="17.28515625" customWidth="1"/>
    <col min="11" max="11" width="13.7109375" customWidth="1"/>
    <col min="12" max="12" width="13.5703125" customWidth="1"/>
    <col min="13" max="13" width="12.42578125" customWidth="1"/>
    <col min="14" max="14" width="23.5703125" customWidth="1"/>
    <col min="15" max="15" width="16.85546875" customWidth="1"/>
    <col min="16" max="16" width="14.42578125" customWidth="1"/>
    <col min="17" max="17" width="13.140625" customWidth="1"/>
    <col min="18" max="18" width="31.42578125" customWidth="1"/>
  </cols>
  <sheetData>
    <row r="1" spans="1:18" ht="27.95" customHeight="1" x14ac:dyDescent="0.3">
      <c r="A1" s="10" t="s">
        <v>1206</v>
      </c>
      <c r="D1" s="167" t="s">
        <v>1055</v>
      </c>
      <c r="E1" s="167"/>
      <c r="F1" s="167"/>
      <c r="G1" s="167"/>
      <c r="H1" s="167"/>
      <c r="I1" s="167"/>
      <c r="J1" s="167"/>
      <c r="K1" s="46"/>
      <c r="L1" s="46"/>
      <c r="M1" s="46"/>
      <c r="N1" s="46"/>
      <c r="O1" s="46"/>
      <c r="P1" s="46"/>
      <c r="Q1" s="46"/>
      <c r="R1" s="46"/>
    </row>
    <row r="3" spans="1:18" x14ac:dyDescent="0.25">
      <c r="J3" s="67"/>
    </row>
    <row r="4" spans="1:18" x14ac:dyDescent="0.25">
      <c r="F4" s="67"/>
    </row>
    <row r="5" spans="1:18" s="72" customFormat="1" hidden="1" x14ac:dyDescent="0.25"/>
    <row r="6" spans="1:18" s="72" customFormat="1" hidden="1" x14ac:dyDescent="0.25"/>
    <row r="7" spans="1:18" s="72" customFormat="1" hidden="1" x14ac:dyDescent="0.25"/>
    <row r="8" spans="1:18" s="72" customFormat="1" hidden="1" x14ac:dyDescent="0.25"/>
    <row r="9" spans="1:18" s="72" customFormat="1" ht="15" hidden="1" customHeight="1" x14ac:dyDescent="0.25"/>
    <row r="10" spans="1:18" s="72" customFormat="1" ht="15" hidden="1" customHeight="1" x14ac:dyDescent="0.25"/>
    <row r="11" spans="1:18" s="72" customFormat="1" ht="15.75" customHeight="1" x14ac:dyDescent="0.25"/>
    <row r="12" spans="1:18" s="72" customFormat="1" ht="15.75" customHeight="1" x14ac:dyDescent="0.25">
      <c r="E12" s="97" t="s">
        <v>235</v>
      </c>
    </row>
    <row r="13" spans="1:18" s="72" customFormat="1" x14ac:dyDescent="0.25">
      <c r="A13" s="118"/>
      <c r="B13" s="118"/>
      <c r="C13" s="118" t="s">
        <v>1267</v>
      </c>
      <c r="D13" s="118"/>
      <c r="E13" s="118"/>
      <c r="F13" s="118"/>
      <c r="G13" s="118"/>
      <c r="H13" s="118"/>
      <c r="I13" s="118"/>
      <c r="J13" s="118"/>
      <c r="K13" s="118"/>
      <c r="L13" s="118"/>
    </row>
    <row r="14" spans="1:18" s="72" customFormat="1" ht="24.75" customHeight="1" x14ac:dyDescent="0.25">
      <c r="A14" s="118"/>
      <c r="B14" s="118"/>
      <c r="C14" s="118"/>
      <c r="D14" s="118"/>
      <c r="E14" s="118" t="s">
        <v>22</v>
      </c>
      <c r="F14" s="118" t="s">
        <v>796</v>
      </c>
      <c r="G14" s="118" t="s">
        <v>414</v>
      </c>
      <c r="H14" s="118" t="s">
        <v>426</v>
      </c>
      <c r="I14" s="118" t="s">
        <v>966</v>
      </c>
      <c r="J14" s="118" t="s">
        <v>75</v>
      </c>
      <c r="K14" s="118"/>
      <c r="L14" s="118"/>
    </row>
    <row r="15" spans="1:18" s="72" customFormat="1" ht="16.5" customHeight="1" x14ac:dyDescent="0.25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</row>
    <row r="16" spans="1:18" s="72" customFormat="1" x14ac:dyDescent="0.25">
      <c r="A16" s="118"/>
      <c r="B16" s="118"/>
      <c r="C16" s="118" t="s">
        <v>282</v>
      </c>
      <c r="D16" s="118" t="s">
        <v>1335</v>
      </c>
      <c r="E16" s="118"/>
      <c r="F16" s="118"/>
      <c r="G16" s="118"/>
      <c r="H16" s="118"/>
      <c r="I16" s="115"/>
      <c r="J16" s="118"/>
      <c r="K16" s="118" t="s">
        <v>281</v>
      </c>
      <c r="L16" s="118" t="s">
        <v>1330</v>
      </c>
    </row>
    <row r="17" spans="1:12" s="72" customFormat="1" ht="15" customHeight="1" x14ac:dyDescent="0.25">
      <c r="A17" s="118"/>
      <c r="B17" s="118"/>
      <c r="C17" s="118" t="s">
        <v>1335</v>
      </c>
      <c r="D17" s="187" t="s">
        <v>400</v>
      </c>
      <c r="E17" s="187"/>
      <c r="F17" s="187"/>
      <c r="G17" s="187"/>
      <c r="H17" s="187"/>
      <c r="I17" s="186" t="s">
        <v>674</v>
      </c>
      <c r="J17" s="186"/>
      <c r="L17" s="118"/>
    </row>
    <row r="18" spans="1:12" s="72" customFormat="1" ht="60" x14ac:dyDescent="0.25">
      <c r="A18" s="118"/>
      <c r="B18" s="118"/>
      <c r="C18" s="118" t="s">
        <v>1335</v>
      </c>
      <c r="D18" s="74" t="s">
        <v>402</v>
      </c>
      <c r="E18" s="73" t="s">
        <v>1474</v>
      </c>
      <c r="F18" s="73" t="s">
        <v>1178</v>
      </c>
      <c r="G18" s="73" t="s">
        <v>1547</v>
      </c>
      <c r="H18" s="73" t="s">
        <v>1548</v>
      </c>
      <c r="I18" s="69" t="s">
        <v>1549</v>
      </c>
      <c r="J18" s="69" t="s">
        <v>399</v>
      </c>
      <c r="L18" s="118"/>
    </row>
    <row r="19" spans="1:12" s="72" customFormat="1" x14ac:dyDescent="0.25">
      <c r="A19" s="118"/>
      <c r="B19" s="118"/>
      <c r="C19" s="118" t="s">
        <v>281</v>
      </c>
      <c r="L19" s="118"/>
    </row>
    <row r="20" spans="1:12" s="72" customFormat="1" x14ac:dyDescent="0.25">
      <c r="A20" s="118"/>
      <c r="B20" s="118" t="s">
        <v>415</v>
      </c>
      <c r="C20" s="118"/>
      <c r="D20" s="69" t="s">
        <v>401</v>
      </c>
      <c r="E20" s="83">
        <f>SUM(E21:E25)</f>
        <v>0</v>
      </c>
      <c r="F20" s="83">
        <f>SUM(F21:F25)</f>
        <v>0</v>
      </c>
      <c r="G20" s="85">
        <f t="shared" ref="G20:G32" si="0">ROUND(IF(E20=0,0,F20/E20),4)</f>
        <v>0</v>
      </c>
      <c r="H20" s="83">
        <f>SUM(H21:H25)</f>
        <v>0</v>
      </c>
      <c r="I20" s="83">
        <f>SUM(I21:I25)</f>
        <v>0</v>
      </c>
      <c r="J20" s="85">
        <f t="shared" ref="J20:J32" si="1">ROUND(IF(H20=0,0,I20/H20),4)</f>
        <v>0</v>
      </c>
      <c r="L20" s="118"/>
    </row>
    <row r="21" spans="1:12" s="72" customFormat="1" x14ac:dyDescent="0.25">
      <c r="A21" s="118"/>
      <c r="B21" s="118" t="s">
        <v>561</v>
      </c>
      <c r="C21" s="118"/>
      <c r="D21" s="71" t="s">
        <v>403</v>
      </c>
      <c r="E21" s="82"/>
      <c r="F21" s="82"/>
      <c r="G21" s="85">
        <f t="shared" si="0"/>
        <v>0</v>
      </c>
      <c r="H21" s="82"/>
      <c r="I21" s="82"/>
      <c r="J21" s="85">
        <f t="shared" si="1"/>
        <v>0</v>
      </c>
      <c r="L21" s="118"/>
    </row>
    <row r="22" spans="1:12" s="72" customFormat="1" x14ac:dyDescent="0.25">
      <c r="A22" s="118"/>
      <c r="B22" s="118" t="s">
        <v>1268</v>
      </c>
      <c r="C22" s="118"/>
      <c r="D22" s="71" t="s">
        <v>404</v>
      </c>
      <c r="E22" s="82"/>
      <c r="F22" s="82"/>
      <c r="G22" s="85">
        <f t="shared" si="0"/>
        <v>0</v>
      </c>
      <c r="H22" s="82"/>
      <c r="I22" s="82"/>
      <c r="J22" s="85">
        <f t="shared" si="1"/>
        <v>0</v>
      </c>
      <c r="L22" s="118"/>
    </row>
    <row r="23" spans="1:12" s="72" customFormat="1" x14ac:dyDescent="0.25">
      <c r="A23" s="118"/>
      <c r="B23" s="118" t="s">
        <v>1569</v>
      </c>
      <c r="C23" s="118"/>
      <c r="D23" s="71" t="s">
        <v>405</v>
      </c>
      <c r="E23" s="82"/>
      <c r="F23" s="82"/>
      <c r="G23" s="85">
        <f t="shared" si="0"/>
        <v>0</v>
      </c>
      <c r="H23" s="82"/>
      <c r="I23" s="82"/>
      <c r="J23" s="85">
        <f t="shared" si="1"/>
        <v>0</v>
      </c>
      <c r="L23" s="118"/>
    </row>
    <row r="24" spans="1:12" s="72" customFormat="1" x14ac:dyDescent="0.25">
      <c r="A24" s="118"/>
      <c r="B24" s="118" t="s">
        <v>1570</v>
      </c>
      <c r="C24" s="118"/>
      <c r="D24" s="71" t="s">
        <v>406</v>
      </c>
      <c r="E24" s="82"/>
      <c r="F24" s="82"/>
      <c r="G24" s="85">
        <f t="shared" si="0"/>
        <v>0</v>
      </c>
      <c r="H24" s="82"/>
      <c r="I24" s="82"/>
      <c r="J24" s="85">
        <f t="shared" si="1"/>
        <v>0</v>
      </c>
      <c r="L24" s="118"/>
    </row>
    <row r="25" spans="1:12" s="72" customFormat="1" x14ac:dyDescent="0.25">
      <c r="A25" s="118"/>
      <c r="B25" s="118" t="s">
        <v>1675</v>
      </c>
      <c r="C25" s="118"/>
      <c r="D25" s="71" t="s">
        <v>591</v>
      </c>
      <c r="E25" s="82"/>
      <c r="F25" s="82"/>
      <c r="G25" s="85">
        <f t="shared" si="0"/>
        <v>0</v>
      </c>
      <c r="H25" s="82"/>
      <c r="I25" s="82"/>
      <c r="J25" s="85">
        <f t="shared" si="1"/>
        <v>0</v>
      </c>
      <c r="L25" s="118"/>
    </row>
    <row r="26" spans="1:12" s="72" customFormat="1" x14ac:dyDescent="0.25">
      <c r="A26" s="118"/>
      <c r="B26" s="118" t="s">
        <v>1550</v>
      </c>
      <c r="C26" s="118"/>
      <c r="D26" s="69" t="s">
        <v>407</v>
      </c>
      <c r="E26" s="83">
        <f>SUM(E27:E29)</f>
        <v>0</v>
      </c>
      <c r="F26" s="83">
        <f>SUM(F27:F29)</f>
        <v>0</v>
      </c>
      <c r="G26" s="85">
        <f t="shared" si="0"/>
        <v>0</v>
      </c>
      <c r="H26" s="83">
        <f>SUM(H27:H29)</f>
        <v>0</v>
      </c>
      <c r="I26" s="83">
        <f>SUM(I27:I29)</f>
        <v>0</v>
      </c>
      <c r="J26" s="85">
        <f t="shared" si="1"/>
        <v>0</v>
      </c>
      <c r="L26" s="118"/>
    </row>
    <row r="27" spans="1:12" s="72" customFormat="1" x14ac:dyDescent="0.25">
      <c r="A27" s="118"/>
      <c r="B27" s="118" t="s">
        <v>1571</v>
      </c>
      <c r="C27" s="118"/>
      <c r="D27" s="71" t="s">
        <v>408</v>
      </c>
      <c r="E27" s="82"/>
      <c r="F27" s="82"/>
      <c r="G27" s="85">
        <f t="shared" si="0"/>
        <v>0</v>
      </c>
      <c r="H27" s="82"/>
      <c r="I27" s="82"/>
      <c r="J27" s="85">
        <f t="shared" si="1"/>
        <v>0</v>
      </c>
      <c r="L27" s="118"/>
    </row>
    <row r="28" spans="1:12" s="72" customFormat="1" x14ac:dyDescent="0.25">
      <c r="A28" s="118"/>
      <c r="B28" s="118" t="s">
        <v>1572</v>
      </c>
      <c r="C28" s="118"/>
      <c r="D28" s="71" t="s">
        <v>409</v>
      </c>
      <c r="E28" s="82"/>
      <c r="F28" s="82"/>
      <c r="G28" s="85">
        <f t="shared" si="0"/>
        <v>0</v>
      </c>
      <c r="H28" s="82"/>
      <c r="I28" s="82"/>
      <c r="J28" s="85">
        <f t="shared" si="1"/>
        <v>0</v>
      </c>
      <c r="L28" s="118"/>
    </row>
    <row r="29" spans="1:12" s="72" customFormat="1" x14ac:dyDescent="0.25">
      <c r="A29" s="118"/>
      <c r="B29" s="118" t="s">
        <v>1354</v>
      </c>
      <c r="C29" s="118"/>
      <c r="D29" s="71" t="s">
        <v>410</v>
      </c>
      <c r="E29" s="82"/>
      <c r="F29" s="82"/>
      <c r="G29" s="85">
        <f t="shared" si="0"/>
        <v>0</v>
      </c>
      <c r="H29" s="82"/>
      <c r="I29" s="82"/>
      <c r="J29" s="85">
        <f t="shared" si="1"/>
        <v>0</v>
      </c>
      <c r="L29" s="118"/>
    </row>
    <row r="30" spans="1:12" s="72" customFormat="1" ht="30" x14ac:dyDescent="0.25">
      <c r="A30" s="118"/>
      <c r="B30" s="118" t="s">
        <v>1390</v>
      </c>
      <c r="C30" s="118"/>
      <c r="D30" s="69" t="s">
        <v>411</v>
      </c>
      <c r="E30" s="82"/>
      <c r="F30" s="82"/>
      <c r="G30" s="85">
        <f t="shared" si="0"/>
        <v>0</v>
      </c>
      <c r="H30" s="82"/>
      <c r="I30" s="82"/>
      <c r="J30" s="85">
        <f t="shared" si="1"/>
        <v>0</v>
      </c>
      <c r="L30" s="118"/>
    </row>
    <row r="31" spans="1:12" s="72" customFormat="1" x14ac:dyDescent="0.25">
      <c r="A31" s="118"/>
      <c r="B31" s="118" t="s">
        <v>1391</v>
      </c>
      <c r="C31" s="118"/>
      <c r="D31" s="69" t="s">
        <v>412</v>
      </c>
      <c r="E31" s="83">
        <f>E20+E26-E30</f>
        <v>0</v>
      </c>
      <c r="F31" s="83">
        <f>F20+F26-F30</f>
        <v>0</v>
      </c>
      <c r="G31" s="85">
        <f t="shared" si="0"/>
        <v>0</v>
      </c>
      <c r="H31" s="83">
        <f>H20+H26-H30</f>
        <v>0</v>
      </c>
      <c r="I31" s="83">
        <f>I20+I26-I30</f>
        <v>0</v>
      </c>
      <c r="J31" s="85">
        <f t="shared" si="1"/>
        <v>0</v>
      </c>
      <c r="L31" s="118"/>
    </row>
    <row r="32" spans="1:12" s="72" customFormat="1" x14ac:dyDescent="0.25">
      <c r="A32" s="118"/>
      <c r="B32" s="118" t="s">
        <v>1392</v>
      </c>
      <c r="C32" s="118"/>
      <c r="D32" s="69" t="s">
        <v>413</v>
      </c>
      <c r="E32" s="83">
        <f>E20+E26</f>
        <v>0</v>
      </c>
      <c r="F32" s="83">
        <f>F20+F26</f>
        <v>0</v>
      </c>
      <c r="G32" s="85">
        <f t="shared" si="0"/>
        <v>0</v>
      </c>
      <c r="H32" s="83">
        <f>H20+H26</f>
        <v>0</v>
      </c>
      <c r="I32" s="83">
        <f>I20+I26</f>
        <v>0</v>
      </c>
      <c r="J32" s="85">
        <f t="shared" si="1"/>
        <v>0</v>
      </c>
      <c r="L32" s="118"/>
    </row>
    <row r="33" spans="1:12" s="72" customFormat="1" x14ac:dyDescent="0.25">
      <c r="A33" s="118"/>
      <c r="B33" s="118"/>
      <c r="C33" s="118" t="s">
        <v>281</v>
      </c>
      <c r="L33" s="118"/>
    </row>
    <row r="34" spans="1:12" s="72" customFormat="1" x14ac:dyDescent="0.25">
      <c r="A34" s="118"/>
      <c r="B34" s="118"/>
      <c r="C34" s="118" t="s">
        <v>1331</v>
      </c>
      <c r="D34" s="118"/>
      <c r="E34" s="118"/>
      <c r="F34" s="118"/>
      <c r="G34" s="118"/>
      <c r="H34" s="118"/>
      <c r="I34" s="118"/>
      <c r="J34" s="118"/>
      <c r="K34" s="118"/>
      <c r="L34" s="118" t="s">
        <v>1332</v>
      </c>
    </row>
    <row r="35" spans="1:12" s="72" customFormat="1" x14ac:dyDescent="0.25"/>
    <row r="36" spans="1:12" s="72" customFormat="1" x14ac:dyDescent="0.25"/>
    <row r="37" spans="1:12" s="72" customFormat="1" x14ac:dyDescent="0.25"/>
    <row r="38" spans="1:12" s="72" customFormat="1" x14ac:dyDescent="0.25"/>
    <row r="39" spans="1:12" s="72" customFormat="1" x14ac:dyDescent="0.25"/>
    <row r="40" spans="1:12" s="72" customFormat="1" x14ac:dyDescent="0.25"/>
    <row r="41" spans="1:12" s="72" customFormat="1" x14ac:dyDescent="0.25"/>
    <row r="42" spans="1:12" s="72" customFormat="1" x14ac:dyDescent="0.25"/>
    <row r="43" spans="1:12" s="72" customFormat="1" x14ac:dyDescent="0.25"/>
    <row r="44" spans="1:12" s="72" customFormat="1" x14ac:dyDescent="0.25"/>
    <row r="45" spans="1:12" s="72" customFormat="1" x14ac:dyDescent="0.25"/>
    <row r="46" spans="1:12" s="72" customFormat="1" x14ac:dyDescent="0.25"/>
    <row r="47" spans="1:12" s="72" customFormat="1" x14ac:dyDescent="0.25"/>
    <row r="48" spans="1:12" s="72" customFormat="1" x14ac:dyDescent="0.25"/>
    <row r="49" s="72" customFormat="1" x14ac:dyDescent="0.25"/>
    <row r="50" s="72" customFormat="1" x14ac:dyDescent="0.25"/>
    <row r="51" s="72" customFormat="1" x14ac:dyDescent="0.25"/>
    <row r="52" s="72" customFormat="1" x14ac:dyDescent="0.25"/>
    <row r="53" s="72" customFormat="1" x14ac:dyDescent="0.25"/>
    <row r="54" s="72" customFormat="1" x14ac:dyDescent="0.25"/>
    <row r="55" s="72" customFormat="1" x14ac:dyDescent="0.25"/>
    <row r="56" s="72" customFormat="1" x14ac:dyDescent="0.25"/>
    <row r="57" s="72" customFormat="1" x14ac:dyDescent="0.25"/>
    <row r="58" s="72" customFormat="1" x14ac:dyDescent="0.25"/>
    <row r="59" s="72" customFormat="1" x14ac:dyDescent="0.25"/>
    <row r="60" s="72" customFormat="1" x14ac:dyDescent="0.25"/>
    <row r="61" s="72" customFormat="1" x14ac:dyDescent="0.25"/>
    <row r="62" s="72" customFormat="1" x14ac:dyDescent="0.25"/>
    <row r="63" s="72" customFormat="1" x14ac:dyDescent="0.25"/>
    <row r="64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ht="30" customHeight="1" x14ac:dyDescent="0.25"/>
    <row r="86" s="72" customFormat="1" ht="30" customHeigh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</sheetData>
  <mergeCells count="3">
    <mergeCell ref="D1:J1"/>
    <mergeCell ref="I17:J17"/>
    <mergeCell ref="D17:H17"/>
  </mergeCells>
  <phoneticPr fontId="3" type="noConversion"/>
  <dataValidations count="54">
    <dataValidation type="decimal" allowBlank="1" showInputMessage="1" showErrorMessage="1" errorTitle="Input Error" error="Please enter a numeric value between 0 and 99999999999999999" sqref="E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0:G3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20:J3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3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3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3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3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3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3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2">
      <formula1>0</formula1>
      <formula2>99999999999999900</formula2>
    </dataValidation>
  </dataValidations>
  <hyperlinks>
    <hyperlink ref="E12" location="Navigation!A1" display="Back To Navigation Page"/>
  </hyperlinks>
  <pageMargins left="0.75" right="0.75" top="1" bottom="1" header="0.5" footer="0.5"/>
  <headerFooter alignWithMargins="0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/>
  <dimension ref="A1:I23"/>
  <sheetViews>
    <sheetView showGridLines="0" topLeftCell="D1" workbookViewId="0">
      <selection sqref="A1:C1048576"/>
    </sheetView>
  </sheetViews>
  <sheetFormatPr defaultRowHeight="15" x14ac:dyDescent="0.25"/>
  <cols>
    <col min="1" max="3" width="9.140625" hidden="1" customWidth="1"/>
    <col min="4" max="4" width="39.140625" customWidth="1"/>
    <col min="5" max="5" width="15.5703125" customWidth="1"/>
    <col min="6" max="6" width="18.85546875" customWidth="1"/>
    <col min="7" max="7" width="18.42578125" customWidth="1"/>
  </cols>
  <sheetData>
    <row r="1" spans="1:9" ht="27.95" customHeight="1" x14ac:dyDescent="0.3">
      <c r="A1" s="75" t="s">
        <v>1551</v>
      </c>
      <c r="D1" s="167" t="s">
        <v>313</v>
      </c>
      <c r="E1" s="167"/>
      <c r="F1" s="167"/>
      <c r="G1" s="167"/>
      <c r="H1" s="167"/>
    </row>
    <row r="3" spans="1:9" x14ac:dyDescent="0.25">
      <c r="E3" s="96" t="s">
        <v>235</v>
      </c>
    </row>
    <row r="4" spans="1:9" x14ac:dyDescent="0.25">
      <c r="A4" s="115"/>
      <c r="B4" s="115"/>
      <c r="C4" s="115" t="s">
        <v>1552</v>
      </c>
      <c r="D4" s="115"/>
      <c r="E4" s="115"/>
      <c r="F4" s="115"/>
      <c r="G4" s="115"/>
      <c r="H4" s="115"/>
      <c r="I4" s="115"/>
    </row>
    <row r="5" spans="1:9" x14ac:dyDescent="0.25">
      <c r="A5" s="115"/>
      <c r="B5" s="115"/>
      <c r="C5" s="115"/>
      <c r="D5" s="115"/>
      <c r="E5" s="115" t="s">
        <v>1563</v>
      </c>
      <c r="F5" s="115" t="s">
        <v>1393</v>
      </c>
      <c r="G5" s="115" t="s">
        <v>1564</v>
      </c>
      <c r="H5" s="115"/>
      <c r="I5" s="115"/>
    </row>
    <row r="6" spans="1:9" x14ac:dyDescent="0.25">
      <c r="A6" s="115"/>
      <c r="B6" s="115"/>
      <c r="C6" s="115"/>
      <c r="D6" s="115"/>
      <c r="E6" s="115"/>
      <c r="F6" s="115"/>
      <c r="G6" s="115"/>
      <c r="H6" s="115"/>
      <c r="I6" s="115"/>
    </row>
    <row r="7" spans="1:9" x14ac:dyDescent="0.25">
      <c r="A7" s="115"/>
      <c r="B7" s="115"/>
      <c r="C7" s="115" t="s">
        <v>282</v>
      </c>
      <c r="D7" s="115" t="s">
        <v>1335</v>
      </c>
      <c r="E7" s="115"/>
      <c r="F7" s="115"/>
      <c r="G7" s="115"/>
      <c r="H7" s="115" t="s">
        <v>281</v>
      </c>
      <c r="I7" s="115" t="s">
        <v>1330</v>
      </c>
    </row>
    <row r="8" spans="1:9" ht="30" x14ac:dyDescent="0.25">
      <c r="A8" s="115"/>
      <c r="B8" s="115"/>
      <c r="C8" s="117" t="s">
        <v>1335</v>
      </c>
      <c r="D8" s="168" t="s">
        <v>1557</v>
      </c>
      <c r="E8" s="188"/>
      <c r="F8" s="189"/>
      <c r="G8" s="69" t="s">
        <v>674</v>
      </c>
      <c r="I8" s="115"/>
    </row>
    <row r="9" spans="1:9" ht="30" x14ac:dyDescent="0.25">
      <c r="A9" s="115"/>
      <c r="B9" s="115"/>
      <c r="C9" s="117" t="s">
        <v>1335</v>
      </c>
      <c r="D9" s="93" t="s">
        <v>1553</v>
      </c>
      <c r="E9" s="93" t="s">
        <v>1554</v>
      </c>
      <c r="F9" s="93" t="s">
        <v>1555</v>
      </c>
      <c r="G9" s="93" t="s">
        <v>1556</v>
      </c>
      <c r="I9" s="115"/>
    </row>
    <row r="10" spans="1:9" x14ac:dyDescent="0.25">
      <c r="A10" s="115"/>
      <c r="B10" s="115"/>
      <c r="C10" s="115" t="s">
        <v>281</v>
      </c>
      <c r="I10" s="115"/>
    </row>
    <row r="11" spans="1:9" x14ac:dyDescent="0.25">
      <c r="A11" s="115"/>
      <c r="B11" s="115" t="s">
        <v>1242</v>
      </c>
      <c r="C11" s="115"/>
      <c r="D11" s="71" t="s">
        <v>1558</v>
      </c>
      <c r="E11" s="79"/>
      <c r="F11" s="82"/>
      <c r="G11" s="85">
        <f>ROUND(IF($F21=0,0,F11/$F21),4)</f>
        <v>0</v>
      </c>
      <c r="I11" s="115"/>
    </row>
    <row r="12" spans="1:9" x14ac:dyDescent="0.25">
      <c r="A12" s="115"/>
      <c r="B12" s="115" t="s">
        <v>1259</v>
      </c>
      <c r="C12" s="115"/>
      <c r="D12" s="71" t="s">
        <v>1559</v>
      </c>
      <c r="E12" s="79"/>
      <c r="F12" s="82"/>
      <c r="G12" s="85">
        <f>ROUND(IF($F21=0,0,F12/$F21),4)</f>
        <v>0</v>
      </c>
      <c r="I12" s="115"/>
    </row>
    <row r="13" spans="1:9" x14ac:dyDescent="0.25">
      <c r="A13" s="115"/>
      <c r="B13" s="115" t="s">
        <v>1260</v>
      </c>
      <c r="C13" s="115"/>
      <c r="D13" s="71" t="s">
        <v>1560</v>
      </c>
      <c r="E13" s="79"/>
      <c r="F13" s="82"/>
      <c r="G13" s="85">
        <f>ROUND(IF($F21=0,0,F13/$F21),4)</f>
        <v>0</v>
      </c>
      <c r="I13" s="115"/>
    </row>
    <row r="14" spans="1:9" x14ac:dyDescent="0.25">
      <c r="A14" s="115"/>
      <c r="B14" s="115" t="s">
        <v>1574</v>
      </c>
      <c r="C14" s="115"/>
      <c r="D14" s="71" t="s">
        <v>1561</v>
      </c>
      <c r="E14" s="79"/>
      <c r="F14" s="82"/>
      <c r="G14" s="85">
        <f>ROUND(IF($F21=0,0,F14/$F21),4)</f>
        <v>0</v>
      </c>
      <c r="I14" s="115"/>
    </row>
    <row r="15" spans="1:9" x14ac:dyDescent="0.25">
      <c r="A15" s="115"/>
      <c r="B15" s="115" t="s">
        <v>1075</v>
      </c>
      <c r="C15" s="115"/>
      <c r="D15" s="71" t="s">
        <v>1562</v>
      </c>
      <c r="E15" s="79"/>
      <c r="F15" s="82"/>
      <c r="G15" s="85">
        <f>ROUND(IF($F21=0,0,F15/$F21),4)</f>
        <v>0</v>
      </c>
      <c r="I15" s="115"/>
    </row>
    <row r="16" spans="1:9" x14ac:dyDescent="0.25">
      <c r="A16" s="115"/>
      <c r="B16" s="115" t="s">
        <v>1076</v>
      </c>
      <c r="C16" s="115"/>
      <c r="D16" s="71" t="s">
        <v>1814</v>
      </c>
      <c r="E16" s="79"/>
      <c r="F16" s="82"/>
      <c r="G16" s="85">
        <f>ROUND(IF($F21=0,0,F16/$F21),4)</f>
        <v>0</v>
      </c>
      <c r="I16" s="115"/>
    </row>
    <row r="17" spans="1:9" x14ac:dyDescent="0.25">
      <c r="A17" s="115"/>
      <c r="B17" s="115" t="s">
        <v>1352</v>
      </c>
      <c r="C17" s="115"/>
      <c r="D17" s="71" t="s">
        <v>1815</v>
      </c>
      <c r="E17" s="79"/>
      <c r="F17" s="82"/>
      <c r="G17" s="85">
        <f>ROUND(IF($F21=0,0,F17/$F21),4)</f>
        <v>0</v>
      </c>
      <c r="I17" s="115"/>
    </row>
    <row r="18" spans="1:9" x14ac:dyDescent="0.25">
      <c r="A18" s="115"/>
      <c r="B18" s="115" t="s">
        <v>1353</v>
      </c>
      <c r="C18" s="115"/>
      <c r="D18" s="71" t="s">
        <v>1816</v>
      </c>
      <c r="E18" s="79"/>
      <c r="F18" s="82"/>
      <c r="G18" s="85">
        <f>ROUND(IF($F21=0,0,F18/$F21),4)</f>
        <v>0</v>
      </c>
      <c r="I18" s="115"/>
    </row>
    <row r="19" spans="1:9" x14ac:dyDescent="0.25">
      <c r="A19" s="115"/>
      <c r="B19" s="115" t="s">
        <v>1265</v>
      </c>
      <c r="C19" s="115"/>
      <c r="D19" s="71" t="s">
        <v>1817</v>
      </c>
      <c r="E19" s="79"/>
      <c r="F19" s="82"/>
      <c r="G19" s="85">
        <f>ROUND(IF($F21=0,0,F19/$F21),4)</f>
        <v>0</v>
      </c>
      <c r="I19" s="115"/>
    </row>
    <row r="20" spans="1:9" x14ac:dyDescent="0.25">
      <c r="A20" s="115"/>
      <c r="B20" s="115" t="s">
        <v>1266</v>
      </c>
      <c r="C20" s="115"/>
      <c r="D20" s="71" t="s">
        <v>1818</v>
      </c>
      <c r="E20" s="79"/>
      <c r="F20" s="82"/>
      <c r="G20" s="85">
        <f>ROUND(IF($F21=0,0,F20/$F21),4)</f>
        <v>0</v>
      </c>
      <c r="I20" s="115"/>
    </row>
    <row r="21" spans="1:9" x14ac:dyDescent="0.25">
      <c r="A21" s="115"/>
      <c r="B21" s="115"/>
      <c r="C21" s="115"/>
      <c r="D21" s="69" t="s">
        <v>205</v>
      </c>
      <c r="E21" s="87">
        <f>SUM(E11:E20)</f>
        <v>0</v>
      </c>
      <c r="F21" s="83">
        <f>SUM(F11:F20)</f>
        <v>0</v>
      </c>
      <c r="G21" s="85">
        <f>ROUND(IF($F21=0,0,F21/$F21),4)</f>
        <v>0</v>
      </c>
      <c r="I21" s="115"/>
    </row>
    <row r="22" spans="1:9" x14ac:dyDescent="0.25">
      <c r="A22" s="115"/>
      <c r="B22" s="115"/>
      <c r="C22" s="115" t="s">
        <v>281</v>
      </c>
      <c r="I22" s="115"/>
    </row>
    <row r="23" spans="1:9" x14ac:dyDescent="0.25">
      <c r="A23" s="115"/>
      <c r="B23" s="115"/>
      <c r="C23" s="115" t="s">
        <v>1331</v>
      </c>
      <c r="D23" s="115"/>
      <c r="E23" s="115"/>
      <c r="F23" s="115"/>
      <c r="G23" s="115"/>
      <c r="H23" s="115"/>
      <c r="I23" s="115" t="s">
        <v>1332</v>
      </c>
    </row>
  </sheetData>
  <mergeCells count="2">
    <mergeCell ref="D8:F8"/>
    <mergeCell ref="D1:H1"/>
  </mergeCells>
  <phoneticPr fontId="3" type="noConversion"/>
  <dataValidations count="33">
    <dataValidation type="whole" allowBlank="1" showInputMessage="1" showErrorMessage="1" errorTitle="Input Error" error="Please enter a Whole Number between 0 and 99999999999999999" sqref="E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1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1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2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3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4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5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6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7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8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9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0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1">
      <formula1>0</formula1>
      <formula2>99999999999999900</formula2>
    </dataValidation>
  </dataValidations>
  <hyperlinks>
    <hyperlink ref="E3" location="Navigation!A1" display="Back To Navigation Page"/>
  </hyperlink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/>
  <dimension ref="A1:K48"/>
  <sheetViews>
    <sheetView showGridLines="0" topLeftCell="D1" workbookViewId="0">
      <selection sqref="A1:C1048576"/>
    </sheetView>
  </sheetViews>
  <sheetFormatPr defaultRowHeight="15" x14ac:dyDescent="0.25"/>
  <cols>
    <col min="1" max="3" width="9.140625" hidden="1" customWidth="1"/>
    <col min="4" max="4" width="36.28515625" customWidth="1"/>
    <col min="5" max="5" width="16.42578125" customWidth="1"/>
    <col min="6" max="9" width="13.7109375" customWidth="1"/>
  </cols>
  <sheetData>
    <row r="1" spans="1:11" ht="27.95" customHeight="1" x14ac:dyDescent="0.3">
      <c r="A1" s="10" t="s">
        <v>1207</v>
      </c>
      <c r="D1" s="167" t="s">
        <v>312</v>
      </c>
      <c r="E1" s="167"/>
      <c r="F1" s="167"/>
      <c r="G1" s="167"/>
      <c r="H1" s="167"/>
      <c r="I1" s="167"/>
    </row>
    <row r="2" spans="1:11" x14ac:dyDescent="0.25">
      <c r="H2" s="193"/>
      <c r="I2" s="193"/>
    </row>
    <row r="3" spans="1:11" x14ac:dyDescent="0.25">
      <c r="H3" s="193"/>
      <c r="I3" s="193"/>
    </row>
    <row r="4" spans="1:11" x14ac:dyDescent="0.25">
      <c r="E4" s="96" t="s">
        <v>235</v>
      </c>
      <c r="H4" s="68"/>
      <c r="I4" s="68"/>
    </row>
    <row r="5" spans="1:11" ht="11.25" customHeight="1" x14ac:dyDescent="0.25">
      <c r="A5" s="115"/>
      <c r="B5" s="115"/>
      <c r="C5" s="115" t="s">
        <v>1806</v>
      </c>
      <c r="D5" s="115"/>
      <c r="E5" s="116"/>
      <c r="F5" s="115"/>
      <c r="G5" s="115"/>
      <c r="H5" s="115"/>
      <c r="I5" s="115"/>
      <c r="J5" s="115"/>
      <c r="K5" s="115"/>
    </row>
    <row r="6" spans="1:11" ht="13.5" customHeight="1" x14ac:dyDescent="0.25">
      <c r="A6" s="115"/>
      <c r="B6" s="115"/>
      <c r="C6" s="115"/>
      <c r="D6" s="115"/>
      <c r="E6" s="115" t="s">
        <v>694</v>
      </c>
      <c r="F6" s="115" t="s">
        <v>695</v>
      </c>
      <c r="G6" s="115" t="s">
        <v>696</v>
      </c>
      <c r="H6" s="115" t="s">
        <v>697</v>
      </c>
      <c r="I6" s="115" t="s">
        <v>698</v>
      </c>
      <c r="J6" s="115"/>
      <c r="K6" s="115"/>
    </row>
    <row r="7" spans="1:11" ht="15" customHeight="1" x14ac:dyDescent="0.25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</row>
    <row r="8" spans="1:11" ht="15" customHeight="1" x14ac:dyDescent="0.25">
      <c r="A8" s="115"/>
      <c r="B8" s="115"/>
      <c r="C8" s="115" t="s">
        <v>282</v>
      </c>
      <c r="D8" s="115" t="s">
        <v>1335</v>
      </c>
      <c r="E8" s="115"/>
      <c r="F8" s="115"/>
      <c r="G8" s="115"/>
      <c r="H8" s="115"/>
      <c r="I8" s="115"/>
      <c r="J8" s="115" t="s">
        <v>281</v>
      </c>
      <c r="K8" s="115" t="s">
        <v>1330</v>
      </c>
    </row>
    <row r="9" spans="1:11" x14ac:dyDescent="0.25">
      <c r="A9" s="115"/>
      <c r="B9" s="115"/>
      <c r="C9" s="115" t="s">
        <v>1335</v>
      </c>
      <c r="D9" s="194" t="s">
        <v>1807</v>
      </c>
      <c r="E9" s="195"/>
      <c r="F9" s="195"/>
      <c r="G9" s="195"/>
      <c r="H9" s="196" t="s">
        <v>331</v>
      </c>
      <c r="I9" s="196"/>
      <c r="J9" s="45"/>
      <c r="K9" s="115"/>
    </row>
    <row r="10" spans="1:11" s="70" customFormat="1" ht="60.75" customHeight="1" x14ac:dyDescent="0.25">
      <c r="A10" s="162"/>
      <c r="B10" s="162"/>
      <c r="C10" s="163" t="s">
        <v>1335</v>
      </c>
      <c r="D10" s="92" t="s">
        <v>1808</v>
      </c>
      <c r="E10" s="92" t="s">
        <v>699</v>
      </c>
      <c r="F10" s="92" t="s">
        <v>700</v>
      </c>
      <c r="G10" s="92" t="s">
        <v>1809</v>
      </c>
      <c r="H10" s="92" t="s">
        <v>1810</v>
      </c>
      <c r="I10" s="92" t="s">
        <v>1811</v>
      </c>
      <c r="K10" s="162"/>
    </row>
    <row r="11" spans="1:11" s="70" customFormat="1" ht="19.5" customHeight="1" x14ac:dyDescent="0.25">
      <c r="A11" s="162"/>
      <c r="B11" s="162"/>
      <c r="C11" s="163" t="s">
        <v>1335</v>
      </c>
      <c r="D11" s="190" t="s">
        <v>357</v>
      </c>
      <c r="E11" s="191"/>
      <c r="F11" s="191"/>
      <c r="G11" s="191"/>
      <c r="H11" s="191"/>
      <c r="I11" s="192"/>
      <c r="K11" s="162"/>
    </row>
    <row r="12" spans="1:11" hidden="1" x14ac:dyDescent="0.25">
      <c r="A12" s="115"/>
      <c r="B12" s="115"/>
      <c r="C12" s="115" t="s">
        <v>281</v>
      </c>
      <c r="D12" s="1"/>
      <c r="E12" s="1"/>
      <c r="F12" s="1"/>
      <c r="G12" s="1"/>
      <c r="H12" s="1"/>
      <c r="I12" s="1"/>
      <c r="K12" s="115"/>
    </row>
    <row r="13" spans="1:11" x14ac:dyDescent="0.25">
      <c r="A13" s="115"/>
      <c r="B13" s="115" t="s">
        <v>703</v>
      </c>
      <c r="C13" s="115"/>
      <c r="D13" s="51" t="s">
        <v>1812</v>
      </c>
      <c r="E13" s="79"/>
      <c r="F13" s="82"/>
      <c r="G13" s="79"/>
      <c r="H13" s="82"/>
      <c r="I13" s="82"/>
      <c r="K13" s="115"/>
    </row>
    <row r="14" spans="1:11" x14ac:dyDescent="0.25">
      <c r="A14" s="115"/>
      <c r="B14" s="115" t="s">
        <v>1030</v>
      </c>
      <c r="C14" s="115"/>
      <c r="D14" s="11" t="s">
        <v>1813</v>
      </c>
      <c r="E14" s="79"/>
      <c r="F14" s="82"/>
      <c r="G14" s="79"/>
      <c r="H14" s="82"/>
      <c r="I14" s="82"/>
      <c r="K14" s="115"/>
    </row>
    <row r="15" spans="1:11" x14ac:dyDescent="0.25">
      <c r="A15" s="115"/>
      <c r="B15" s="115" t="s">
        <v>1031</v>
      </c>
      <c r="C15" s="115"/>
      <c r="D15" s="11" t="s">
        <v>1814</v>
      </c>
      <c r="E15" s="79"/>
      <c r="F15" s="82"/>
      <c r="G15" s="79"/>
      <c r="H15" s="82"/>
      <c r="I15" s="82"/>
      <c r="K15" s="115"/>
    </row>
    <row r="16" spans="1:11" x14ac:dyDescent="0.25">
      <c r="A16" s="115"/>
      <c r="B16" s="115" t="s">
        <v>1032</v>
      </c>
      <c r="C16" s="115"/>
      <c r="D16" s="11" t="s">
        <v>1815</v>
      </c>
      <c r="E16" s="79"/>
      <c r="F16" s="82"/>
      <c r="G16" s="79"/>
      <c r="H16" s="82"/>
      <c r="I16" s="82"/>
      <c r="K16" s="115"/>
    </row>
    <row r="17" spans="1:11" x14ac:dyDescent="0.25">
      <c r="A17" s="115"/>
      <c r="B17" s="115" t="s">
        <v>1033</v>
      </c>
      <c r="C17" s="115"/>
      <c r="D17" s="11" t="s">
        <v>1816</v>
      </c>
      <c r="E17" s="79"/>
      <c r="F17" s="82"/>
      <c r="G17" s="79"/>
      <c r="H17" s="82"/>
      <c r="I17" s="82"/>
      <c r="K17" s="115"/>
    </row>
    <row r="18" spans="1:11" x14ac:dyDescent="0.25">
      <c r="A18" s="115"/>
      <c r="B18" s="115" t="s">
        <v>555</v>
      </c>
      <c r="C18" s="115"/>
      <c r="D18" s="11" t="s">
        <v>1817</v>
      </c>
      <c r="E18" s="79"/>
      <c r="F18" s="82"/>
      <c r="G18" s="79"/>
      <c r="H18" s="82"/>
      <c r="I18" s="82"/>
      <c r="K18" s="115"/>
    </row>
    <row r="19" spans="1:11" x14ac:dyDescent="0.25">
      <c r="A19" s="115"/>
      <c r="B19" s="115" t="s">
        <v>556</v>
      </c>
      <c r="C19" s="115"/>
      <c r="D19" s="11" t="s">
        <v>1818</v>
      </c>
      <c r="E19" s="79"/>
      <c r="F19" s="82"/>
      <c r="G19" s="79"/>
      <c r="H19" s="82"/>
      <c r="I19" s="82"/>
      <c r="K19" s="115"/>
    </row>
    <row r="20" spans="1:11" x14ac:dyDescent="0.25">
      <c r="A20" s="115"/>
      <c r="B20" s="115" t="s">
        <v>1385</v>
      </c>
      <c r="C20" s="115"/>
      <c r="D20" s="52" t="s">
        <v>302</v>
      </c>
      <c r="E20" s="87">
        <f>E13+E14+E15+E16+E17+E18+E19</f>
        <v>0</v>
      </c>
      <c r="F20" s="83">
        <f>F13+F14+F15+F16+F17+F18+F19</f>
        <v>0</v>
      </c>
      <c r="G20" s="87">
        <f>G13+G14+G15+G16+G17+G18+G19</f>
        <v>0</v>
      </c>
      <c r="H20" s="83">
        <f>H13+H14+H15+H16+H17+H18+H19</f>
        <v>0</v>
      </c>
      <c r="I20" s="83">
        <f>I13+I14+I15+I16+I17+I18+I19</f>
        <v>0</v>
      </c>
      <c r="K20" s="115"/>
    </row>
    <row r="21" spans="1:11" x14ac:dyDescent="0.25">
      <c r="A21" s="115"/>
      <c r="B21" s="115"/>
      <c r="C21" s="115"/>
      <c r="D21" s="53" t="s">
        <v>1819</v>
      </c>
      <c r="E21" s="32"/>
      <c r="F21" s="30"/>
      <c r="G21" s="32"/>
      <c r="H21" s="30"/>
      <c r="I21" s="31"/>
      <c r="K21" s="115"/>
    </row>
    <row r="22" spans="1:11" x14ac:dyDescent="0.25">
      <c r="A22" s="115"/>
      <c r="B22" s="115" t="s">
        <v>557</v>
      </c>
      <c r="C22" s="115"/>
      <c r="D22" s="54" t="s">
        <v>1820</v>
      </c>
      <c r="E22" s="79"/>
      <c r="F22" s="82"/>
      <c r="G22" s="79"/>
      <c r="H22" s="82"/>
      <c r="I22" s="82"/>
      <c r="K22" s="115"/>
    </row>
    <row r="23" spans="1:11" x14ac:dyDescent="0.25">
      <c r="A23" s="115"/>
      <c r="B23" s="115" t="s">
        <v>558</v>
      </c>
      <c r="C23" s="115"/>
      <c r="D23" s="11" t="s">
        <v>1821</v>
      </c>
      <c r="E23" s="79"/>
      <c r="F23" s="82"/>
      <c r="G23" s="79"/>
      <c r="H23" s="82"/>
      <c r="I23" s="82"/>
      <c r="K23" s="115"/>
    </row>
    <row r="24" spans="1:11" x14ac:dyDescent="0.25">
      <c r="A24" s="115"/>
      <c r="B24" s="115" t="s">
        <v>559</v>
      </c>
      <c r="C24" s="115"/>
      <c r="D24" s="11" t="s">
        <v>1822</v>
      </c>
      <c r="E24" s="79"/>
      <c r="F24" s="82"/>
      <c r="G24" s="79"/>
      <c r="H24" s="82"/>
      <c r="I24" s="82"/>
      <c r="K24" s="115"/>
    </row>
    <row r="25" spans="1:11" x14ac:dyDescent="0.25">
      <c r="A25" s="115"/>
      <c r="B25" s="115" t="s">
        <v>623</v>
      </c>
      <c r="C25" s="115"/>
      <c r="D25" s="11" t="s">
        <v>1823</v>
      </c>
      <c r="E25" s="79"/>
      <c r="F25" s="82"/>
      <c r="G25" s="79"/>
      <c r="H25" s="82"/>
      <c r="I25" s="82"/>
      <c r="K25" s="115"/>
    </row>
    <row r="26" spans="1:11" x14ac:dyDescent="0.25">
      <c r="A26" s="115"/>
      <c r="B26" s="115" t="s">
        <v>624</v>
      </c>
      <c r="C26" s="115"/>
      <c r="D26" s="14" t="s">
        <v>1824</v>
      </c>
      <c r="E26" s="87">
        <f>E22+E23+E24+E25</f>
        <v>0</v>
      </c>
      <c r="F26" s="83">
        <f>F22+F23+F24+F25</f>
        <v>0</v>
      </c>
      <c r="G26" s="87">
        <f>G22+G23+G24+G25</f>
        <v>0</v>
      </c>
      <c r="H26" s="83">
        <f>H22+H23+H24+H25</f>
        <v>0</v>
      </c>
      <c r="I26" s="83">
        <f>I22+I23+I24+I25</f>
        <v>0</v>
      </c>
      <c r="K26" s="115"/>
    </row>
    <row r="27" spans="1:11" x14ac:dyDescent="0.25">
      <c r="A27" s="115"/>
      <c r="B27" s="115"/>
      <c r="C27" s="115" t="s">
        <v>281</v>
      </c>
      <c r="K27" s="115"/>
    </row>
    <row r="28" spans="1:11" x14ac:dyDescent="0.25">
      <c r="A28" s="115"/>
      <c r="B28" s="115"/>
      <c r="C28" s="115" t="s">
        <v>1331</v>
      </c>
      <c r="D28" s="115"/>
      <c r="E28" s="115"/>
      <c r="F28" s="115"/>
      <c r="G28" s="115"/>
      <c r="H28" s="115"/>
      <c r="I28" s="115"/>
      <c r="J28" s="115"/>
      <c r="K28" s="115" t="s">
        <v>1332</v>
      </c>
    </row>
    <row r="31" spans="1:11" s="72" customFormat="1" x14ac:dyDescent="0.25"/>
    <row r="32" spans="1:11" s="72" customFormat="1" x14ac:dyDescent="0.25"/>
    <row r="33" s="72" customFormat="1" x14ac:dyDescent="0.25"/>
    <row r="34" s="72" customFormat="1" x14ac:dyDescent="0.25"/>
    <row r="35" s="72" customFormat="1" x14ac:dyDescent="0.25"/>
    <row r="36" s="72" customFormat="1" x14ac:dyDescent="0.25"/>
    <row r="37" s="72" customFormat="1" x14ac:dyDescent="0.25"/>
    <row r="38" s="72" customFormat="1" x14ac:dyDescent="0.25"/>
    <row r="39" s="72" customFormat="1" x14ac:dyDescent="0.25"/>
    <row r="40" s="72" customFormat="1" x14ac:dyDescent="0.25"/>
    <row r="41" s="72" customFormat="1" x14ac:dyDescent="0.25"/>
    <row r="42" s="72" customFormat="1" x14ac:dyDescent="0.25"/>
    <row r="43" s="72" customFormat="1" x14ac:dyDescent="0.25"/>
    <row r="44" s="72" customFormat="1" x14ac:dyDescent="0.25"/>
    <row r="45" s="72" customFormat="1" x14ac:dyDescent="0.25"/>
    <row r="46" s="72" customFormat="1" x14ac:dyDescent="0.25"/>
    <row r="47" s="72" customFormat="1" x14ac:dyDescent="0.25"/>
    <row r="48" s="72" customFormat="1" x14ac:dyDescent="0.25"/>
  </sheetData>
  <mergeCells count="6">
    <mergeCell ref="D11:I11"/>
    <mergeCell ref="D1:I1"/>
    <mergeCell ref="H2:I2"/>
    <mergeCell ref="H3:I3"/>
    <mergeCell ref="D9:G9"/>
    <mergeCell ref="H9:I9"/>
  </mergeCells>
  <phoneticPr fontId="3" type="noConversion"/>
  <dataValidations count="67">
    <dataValidation type="decimal" allowBlank="1" showInputMessage="1" showErrorMessage="1" errorTitle="Input Error" error="Please enter a numeric value between 0 and 99999999999999999" sqref="I21 H21 F21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21 E21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3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3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4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4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5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5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6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6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7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7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8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8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9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9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0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0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2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2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2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2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3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3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4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4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5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5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2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6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2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6">
      <formula1>0</formula1>
      <formula2>99999999999999900</formula2>
    </dataValidation>
  </dataValidations>
  <hyperlinks>
    <hyperlink ref="E4" location="Navigation!A1" display="Back To Navigation Page"/>
  </hyperlinks>
  <pageMargins left="0.75" right="0.75" top="1" bottom="1" header="0.5" footer="0.5"/>
  <pageSetup orientation="portrait" horizontalDpi="200" verticalDpi="200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/>
  <dimension ref="A1:S33"/>
  <sheetViews>
    <sheetView showGridLines="0" topLeftCell="D1" workbookViewId="0">
      <selection sqref="A1:C1048576"/>
    </sheetView>
  </sheetViews>
  <sheetFormatPr defaultRowHeight="15" x14ac:dyDescent="0.25"/>
  <cols>
    <col min="1" max="2" width="19.140625" hidden="1" customWidth="1"/>
    <col min="3" max="3" width="34.42578125" hidden="1" customWidth="1"/>
    <col min="4" max="4" width="58.5703125" customWidth="1"/>
    <col min="5" max="5" width="24.85546875" customWidth="1"/>
    <col min="6" max="6" width="20" customWidth="1"/>
    <col min="7" max="12" width="15.7109375" customWidth="1"/>
    <col min="13" max="13" width="15.42578125" customWidth="1"/>
    <col min="14" max="14" width="13.5703125" hidden="1" customWidth="1"/>
  </cols>
  <sheetData>
    <row r="1" spans="1:17" ht="27.95" customHeight="1" x14ac:dyDescent="0.3">
      <c r="A1" s="140" t="s">
        <v>1208</v>
      </c>
      <c r="B1" s="141"/>
      <c r="C1" s="141"/>
      <c r="D1" s="167" t="s">
        <v>1871</v>
      </c>
      <c r="E1" s="167"/>
      <c r="F1" s="167"/>
      <c r="G1" s="167"/>
      <c r="H1" s="167"/>
      <c r="I1" s="46"/>
      <c r="J1" s="46"/>
      <c r="K1" s="46"/>
      <c r="L1" s="46"/>
      <c r="M1" s="46"/>
    </row>
    <row r="2" spans="1:17" x14ac:dyDescent="0.25">
      <c r="A2" s="141"/>
      <c r="B2" s="141"/>
      <c r="C2" s="141"/>
    </row>
    <row r="3" spans="1:17" x14ac:dyDescent="0.25">
      <c r="A3" s="141"/>
      <c r="B3" s="141"/>
      <c r="C3" s="141"/>
      <c r="D3" s="193"/>
      <c r="E3" s="193"/>
    </row>
    <row r="4" spans="1:17" x14ac:dyDescent="0.25">
      <c r="A4" s="141"/>
      <c r="B4" s="141"/>
      <c r="C4" s="141"/>
      <c r="D4" s="68"/>
      <c r="E4" s="68" t="s">
        <v>235</v>
      </c>
    </row>
    <row r="5" spans="1:17" x14ac:dyDescent="0.25">
      <c r="A5" s="115"/>
      <c r="B5" s="115"/>
      <c r="C5" s="115" t="s">
        <v>1157</v>
      </c>
      <c r="D5" s="115"/>
      <c r="E5" s="116"/>
      <c r="F5" s="115"/>
      <c r="G5" s="115"/>
    </row>
    <row r="6" spans="1:17" hidden="1" x14ac:dyDescent="0.25">
      <c r="A6" s="115"/>
      <c r="B6" s="115"/>
      <c r="C6" s="115"/>
      <c r="D6" s="115"/>
      <c r="E6" s="115"/>
      <c r="F6" s="115"/>
      <c r="G6" s="115"/>
      <c r="H6" s="141"/>
      <c r="I6" s="141"/>
    </row>
    <row r="7" spans="1:17" hidden="1" x14ac:dyDescent="0.25">
      <c r="A7" s="115"/>
      <c r="B7" s="115"/>
      <c r="C7" s="115"/>
      <c r="D7" s="115"/>
      <c r="E7" s="115"/>
      <c r="F7" s="115"/>
      <c r="G7" s="115"/>
      <c r="H7" s="141"/>
      <c r="I7" s="141"/>
    </row>
    <row r="8" spans="1:17" s="133" customFormat="1" hidden="1" x14ac:dyDescent="0.25">
      <c r="A8" s="115"/>
      <c r="B8" s="115"/>
      <c r="C8" s="115" t="s">
        <v>282</v>
      </c>
      <c r="D8" s="115" t="s">
        <v>1335</v>
      </c>
      <c r="E8" s="115"/>
      <c r="F8" s="115" t="s">
        <v>281</v>
      </c>
      <c r="G8" s="115" t="s">
        <v>1330</v>
      </c>
      <c r="H8" s="141"/>
      <c r="I8" s="141"/>
    </row>
    <row r="9" spans="1:17" x14ac:dyDescent="0.25">
      <c r="A9" s="115"/>
      <c r="B9" s="115"/>
      <c r="C9" s="117" t="s">
        <v>1335</v>
      </c>
      <c r="D9" s="177" t="s">
        <v>0</v>
      </c>
      <c r="E9" s="197"/>
      <c r="F9" s="137"/>
      <c r="G9" s="115"/>
    </row>
    <row r="10" spans="1:17" s="133" customFormat="1" hidden="1" x14ac:dyDescent="0.25">
      <c r="A10" s="115"/>
      <c r="B10" s="115"/>
      <c r="C10" s="115" t="s">
        <v>281</v>
      </c>
      <c r="D10" s="138"/>
      <c r="E10" s="138"/>
      <c r="F10" s="138"/>
      <c r="G10" s="115"/>
      <c r="H10" s="137"/>
      <c r="I10" s="137"/>
    </row>
    <row r="11" spans="1:17" x14ac:dyDescent="0.25">
      <c r="A11" s="115" t="s">
        <v>798</v>
      </c>
      <c r="B11" s="115"/>
      <c r="C11" s="115"/>
      <c r="D11" s="11" t="s">
        <v>1</v>
      </c>
      <c r="E11" s="88"/>
      <c r="F11" s="137"/>
      <c r="G11" s="115"/>
    </row>
    <row r="12" spans="1:17" x14ac:dyDescent="0.25">
      <c r="A12" s="115" t="s">
        <v>1607</v>
      </c>
      <c r="B12" s="115"/>
      <c r="C12" s="115"/>
      <c r="D12" s="11" t="s">
        <v>2</v>
      </c>
      <c r="E12" s="82"/>
      <c r="F12" s="137"/>
      <c r="G12" s="115"/>
    </row>
    <row r="13" spans="1:17" x14ac:dyDescent="0.25">
      <c r="A13" s="115" t="s">
        <v>681</v>
      </c>
      <c r="B13" s="115"/>
      <c r="C13" s="115"/>
      <c r="D13" s="11" t="s">
        <v>3</v>
      </c>
      <c r="E13" s="82"/>
      <c r="F13" s="137"/>
      <c r="G13" s="115"/>
    </row>
    <row r="14" spans="1:17" x14ac:dyDescent="0.25">
      <c r="A14" s="115" t="s">
        <v>692</v>
      </c>
      <c r="B14" s="115"/>
      <c r="C14" s="115"/>
      <c r="D14" s="11" t="s">
        <v>4</v>
      </c>
      <c r="E14" s="82"/>
      <c r="F14" s="137"/>
      <c r="G14" s="115"/>
    </row>
    <row r="15" spans="1:17" x14ac:dyDescent="0.25">
      <c r="A15" s="115" t="s">
        <v>693</v>
      </c>
      <c r="B15" s="115"/>
      <c r="C15" s="115"/>
      <c r="D15" s="11" t="s">
        <v>5</v>
      </c>
      <c r="E15" s="83">
        <f>E12+E13+E14</f>
        <v>0</v>
      </c>
      <c r="F15" s="137"/>
      <c r="G15" s="115"/>
      <c r="O15" s="137"/>
      <c r="P15" s="137"/>
      <c r="Q15" s="137"/>
    </row>
    <row r="16" spans="1:17" hidden="1" x14ac:dyDescent="0.25">
      <c r="A16" s="115"/>
      <c r="B16" s="115"/>
      <c r="C16" s="115" t="s">
        <v>281</v>
      </c>
      <c r="D16" s="137"/>
      <c r="E16" s="137"/>
      <c r="F16" s="137"/>
      <c r="G16" s="115"/>
      <c r="H16" s="137"/>
      <c r="O16" s="137"/>
      <c r="P16" s="137"/>
      <c r="Q16" s="137"/>
    </row>
    <row r="17" spans="1:19" hidden="1" x14ac:dyDescent="0.25">
      <c r="A17" s="115"/>
      <c r="B17" s="115"/>
      <c r="C17" s="115" t="s">
        <v>1331</v>
      </c>
      <c r="D17" s="115"/>
      <c r="E17" s="115"/>
      <c r="F17" s="115"/>
      <c r="G17" s="115" t="s">
        <v>1332</v>
      </c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</row>
    <row r="18" spans="1:19" hidden="1" x14ac:dyDescent="0.25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</row>
    <row r="19" spans="1:19" hidden="1" x14ac:dyDescent="0.25">
      <c r="A19" s="141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</row>
    <row r="20" spans="1:19" hidden="1" x14ac:dyDescent="0.25">
      <c r="A20" s="115"/>
      <c r="B20" s="115"/>
      <c r="C20" s="115" t="s">
        <v>6</v>
      </c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42"/>
      <c r="R20" s="141"/>
      <c r="S20" s="141"/>
    </row>
    <row r="21" spans="1:19" hidden="1" x14ac:dyDescent="0.25">
      <c r="A21" s="115"/>
      <c r="B21" s="115"/>
      <c r="C21" s="115"/>
      <c r="D21" s="115" t="s">
        <v>285</v>
      </c>
      <c r="E21" s="115" t="s">
        <v>286</v>
      </c>
      <c r="F21" s="115" t="s">
        <v>287</v>
      </c>
      <c r="G21" s="115" t="s">
        <v>288</v>
      </c>
      <c r="H21" s="115" t="s">
        <v>999</v>
      </c>
      <c r="I21" s="115" t="s">
        <v>289</v>
      </c>
      <c r="J21" s="115" t="s">
        <v>290</v>
      </c>
      <c r="K21" s="115" t="s">
        <v>799</v>
      </c>
      <c r="L21" s="115" t="s">
        <v>292</v>
      </c>
      <c r="M21" s="115" t="s">
        <v>560</v>
      </c>
      <c r="N21" s="115"/>
      <c r="O21" s="115"/>
      <c r="P21" s="115"/>
      <c r="Q21" s="142"/>
      <c r="R21" s="141"/>
      <c r="S21" s="141"/>
    </row>
    <row r="22" spans="1:19" hidden="1" x14ac:dyDescent="0.25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 t="s">
        <v>701</v>
      </c>
      <c r="O22" s="115"/>
      <c r="P22" s="115"/>
      <c r="Q22" s="142"/>
      <c r="R22" s="141"/>
      <c r="S22" s="141"/>
    </row>
    <row r="23" spans="1:19" x14ac:dyDescent="0.25">
      <c r="A23" s="115"/>
      <c r="B23" s="115"/>
      <c r="C23" s="115" t="s">
        <v>282</v>
      </c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 t="s">
        <v>284</v>
      </c>
      <c r="O23" s="115" t="s">
        <v>281</v>
      </c>
      <c r="P23" s="115" t="s">
        <v>1330</v>
      </c>
      <c r="Q23" s="142"/>
      <c r="R23" s="141"/>
      <c r="S23" s="141"/>
    </row>
    <row r="24" spans="1:19" x14ac:dyDescent="0.25">
      <c r="A24" s="115"/>
      <c r="B24" s="115"/>
      <c r="C24" s="117" t="s">
        <v>1335</v>
      </c>
      <c r="D24" s="17" t="s">
        <v>7</v>
      </c>
      <c r="E24" s="58"/>
      <c r="F24" s="18"/>
      <c r="G24" s="18"/>
      <c r="H24" s="18"/>
      <c r="I24" s="18"/>
      <c r="J24" s="59"/>
      <c r="K24" s="59"/>
      <c r="L24" s="59"/>
      <c r="M24" s="60" t="s">
        <v>331</v>
      </c>
      <c r="N24" s="114"/>
      <c r="O24" s="137"/>
      <c r="P24" s="115"/>
      <c r="Q24" s="139"/>
    </row>
    <row r="25" spans="1:19" ht="45" customHeight="1" x14ac:dyDescent="0.25">
      <c r="A25" s="115"/>
      <c r="B25" s="115"/>
      <c r="C25" s="117" t="s">
        <v>1335</v>
      </c>
      <c r="D25" s="61" t="s">
        <v>1414</v>
      </c>
      <c r="E25" s="13" t="s">
        <v>45</v>
      </c>
      <c r="F25" s="13" t="s">
        <v>1416</v>
      </c>
      <c r="G25" s="13" t="s">
        <v>1475</v>
      </c>
      <c r="H25" s="25" t="s">
        <v>205</v>
      </c>
      <c r="I25" s="13" t="s">
        <v>1417</v>
      </c>
      <c r="J25" s="13" t="s">
        <v>1476</v>
      </c>
      <c r="K25" s="13" t="s">
        <v>1422</v>
      </c>
      <c r="L25" s="13" t="s">
        <v>1423</v>
      </c>
      <c r="M25" s="13" t="s">
        <v>800</v>
      </c>
      <c r="N25" s="114"/>
      <c r="O25" s="137"/>
      <c r="P25" s="115"/>
      <c r="Q25" s="139"/>
    </row>
    <row r="26" spans="1:19" x14ac:dyDescent="0.25">
      <c r="A26" s="115"/>
      <c r="B26" s="115"/>
      <c r="C26" s="117" t="s">
        <v>1335</v>
      </c>
      <c r="D26" s="26" t="s">
        <v>1415</v>
      </c>
      <c r="E26" s="13" t="s">
        <v>1418</v>
      </c>
      <c r="F26" s="27" t="s">
        <v>1264</v>
      </c>
      <c r="G26" s="13" t="s">
        <v>1419</v>
      </c>
      <c r="H26" s="25" t="s">
        <v>1420</v>
      </c>
      <c r="I26" s="13" t="s">
        <v>1421</v>
      </c>
      <c r="J26" s="13" t="s">
        <v>1424</v>
      </c>
      <c r="K26" s="13" t="s">
        <v>1425</v>
      </c>
      <c r="L26" s="13" t="s">
        <v>1201</v>
      </c>
      <c r="M26" s="13" t="s">
        <v>1202</v>
      </c>
      <c r="N26" s="114"/>
      <c r="O26" s="137"/>
      <c r="P26" s="115"/>
      <c r="Q26" s="139"/>
    </row>
    <row r="27" spans="1:19" hidden="1" x14ac:dyDescent="0.25">
      <c r="A27" s="115"/>
      <c r="B27" s="115"/>
      <c r="C27" s="115" t="s">
        <v>281</v>
      </c>
      <c r="N27" s="107"/>
      <c r="O27" s="137"/>
      <c r="P27" s="115"/>
      <c r="Q27" s="139"/>
    </row>
    <row r="28" spans="1:19" ht="15" customHeight="1" x14ac:dyDescent="0.25">
      <c r="A28" s="115"/>
      <c r="B28" s="115"/>
      <c r="C28" s="117"/>
      <c r="D28" s="77"/>
      <c r="E28" s="82"/>
      <c r="F28" s="82"/>
      <c r="G28" s="82"/>
      <c r="H28" s="83">
        <f>F28+G28</f>
        <v>0</v>
      </c>
      <c r="I28" s="83">
        <f>E28+H28</f>
        <v>0</v>
      </c>
      <c r="J28" s="82"/>
      <c r="K28" s="88"/>
      <c r="L28" s="82"/>
      <c r="M28" s="88"/>
      <c r="N28" s="113" t="s">
        <v>702</v>
      </c>
      <c r="O28" s="137"/>
      <c r="P28" s="115"/>
      <c r="Q28" s="139"/>
    </row>
    <row r="29" spans="1:19" x14ac:dyDescent="0.25">
      <c r="A29" s="115"/>
      <c r="B29" s="115"/>
      <c r="C29" s="115" t="s">
        <v>281</v>
      </c>
      <c r="K29" s="141"/>
      <c r="L29" s="141"/>
      <c r="M29" s="141"/>
      <c r="N29" s="142"/>
      <c r="O29" s="141"/>
      <c r="P29" s="115"/>
      <c r="Q29" s="142"/>
      <c r="R29" s="141"/>
    </row>
    <row r="30" spans="1:19" x14ac:dyDescent="0.25">
      <c r="A30" s="115"/>
      <c r="B30" s="115"/>
      <c r="C30" s="115" t="s">
        <v>1331</v>
      </c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 t="s">
        <v>1332</v>
      </c>
      <c r="Q30" s="142"/>
      <c r="R30" s="141"/>
    </row>
    <row r="31" spans="1:19" x14ac:dyDescent="0.25">
      <c r="A31" s="141"/>
      <c r="B31" s="141"/>
      <c r="C31" s="141"/>
      <c r="K31" s="141"/>
      <c r="L31" s="141"/>
      <c r="M31" s="141"/>
      <c r="N31" s="141"/>
      <c r="O31" s="141"/>
      <c r="P31" s="141"/>
      <c r="Q31" s="141"/>
      <c r="R31" s="141"/>
    </row>
    <row r="32" spans="1:19" x14ac:dyDescent="0.25">
      <c r="A32" s="141"/>
      <c r="B32" s="141"/>
      <c r="C32" s="141"/>
      <c r="O32" s="137"/>
      <c r="P32" s="137"/>
      <c r="Q32" s="137"/>
    </row>
    <row r="33" spans="1:17" x14ac:dyDescent="0.25">
      <c r="A33" s="137"/>
      <c r="B33" s="137"/>
      <c r="C33" s="137"/>
      <c r="O33" s="137"/>
      <c r="P33" s="137"/>
      <c r="Q33" s="137"/>
    </row>
  </sheetData>
  <mergeCells count="3">
    <mergeCell ref="D9:E9"/>
    <mergeCell ref="D3:E3"/>
    <mergeCell ref="D1:H1"/>
  </mergeCells>
  <phoneticPr fontId="3" type="noConversion"/>
  <dataValidations count="15">
    <dataValidation type="decimal" allowBlank="1" showInputMessage="1" showErrorMessage="1" errorTitle="Input Error" error="Please enter a numeric value between 0 and 99999999999999999" sqref="E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L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28">
      <formula1>0</formula1>
      <formula2>99999999999999900</formula2>
    </dataValidation>
  </dataValidations>
  <hyperlinks>
    <hyperlink ref="E4" location="Navigation!A1" display="Back To Navigation Page"/>
  </hyperlinks>
  <pageMargins left="0.75" right="0.75" top="1" bottom="1" header="0.5" footer="0.5"/>
  <pageSetup orientation="portrait" horizontalDpi="200" verticalDpi="200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K62"/>
  <sheetViews>
    <sheetView showGridLines="0" topLeftCell="D1" workbookViewId="0">
      <selection sqref="A1:C1048576"/>
    </sheetView>
  </sheetViews>
  <sheetFormatPr defaultRowHeight="15" x14ac:dyDescent="0.25"/>
  <cols>
    <col min="1" max="3" width="9.140625" hidden="1" customWidth="1"/>
    <col min="4" max="4" width="41.140625" customWidth="1"/>
    <col min="5" max="9" width="13.7109375" customWidth="1"/>
  </cols>
  <sheetData>
    <row r="1" spans="1:9" ht="27.95" customHeight="1" x14ac:dyDescent="0.3">
      <c r="A1" s="10" t="s">
        <v>907</v>
      </c>
      <c r="D1" s="167" t="s">
        <v>314</v>
      </c>
      <c r="E1" s="167"/>
      <c r="F1" s="167"/>
      <c r="G1" s="167"/>
      <c r="H1" s="167"/>
      <c r="I1" s="167"/>
    </row>
    <row r="3" spans="1:9" x14ac:dyDescent="0.25">
      <c r="H3" s="193"/>
      <c r="I3" s="193"/>
    </row>
    <row r="4" spans="1:9" s="72" customFormat="1" hidden="1" x14ac:dyDescent="0.25"/>
    <row r="5" spans="1:9" s="72" customFormat="1" ht="14.45" hidden="1" x14ac:dyDescent="0.25"/>
    <row r="6" spans="1:9" s="72" customFormat="1" ht="14.45" hidden="1" x14ac:dyDescent="0.25"/>
    <row r="7" spans="1:9" s="72" customFormat="1" ht="14.45" hidden="1" x14ac:dyDescent="0.25"/>
    <row r="8" spans="1:9" s="72" customFormat="1" ht="14.45" hidden="1" x14ac:dyDescent="0.25"/>
    <row r="9" spans="1:9" s="72" customFormat="1" ht="30" hidden="1" customHeight="1" x14ac:dyDescent="0.25"/>
    <row r="10" spans="1:9" s="72" customFormat="1" ht="14.45" hidden="1" x14ac:dyDescent="0.25"/>
    <row r="11" spans="1:9" s="72" customFormat="1" ht="14.45" hidden="1" x14ac:dyDescent="0.25"/>
    <row r="12" spans="1:9" s="72" customFormat="1" ht="14.45" hidden="1" x14ac:dyDescent="0.25"/>
    <row r="13" spans="1:9" s="72" customFormat="1" ht="14.45" hidden="1" x14ac:dyDescent="0.25"/>
    <row r="14" spans="1:9" s="72" customFormat="1" ht="14.45" hidden="1" x14ac:dyDescent="0.25"/>
    <row r="15" spans="1:9" s="72" customFormat="1" ht="14.45" hidden="1" x14ac:dyDescent="0.25"/>
    <row r="16" spans="1:9" s="72" customFormat="1" ht="14.45" hidden="1" x14ac:dyDescent="0.25"/>
    <row r="17" spans="1:11" s="72" customFormat="1" ht="14.45" hidden="1" x14ac:dyDescent="0.25"/>
    <row r="18" spans="1:11" s="72" customFormat="1" ht="14.45" hidden="1" x14ac:dyDescent="0.25"/>
    <row r="19" spans="1:11" s="72" customFormat="1" ht="14.45" hidden="1" x14ac:dyDescent="0.25"/>
    <row r="20" spans="1:11" s="72" customFormat="1" ht="14.45" hidden="1" x14ac:dyDescent="0.25"/>
    <row r="21" spans="1:11" s="72" customFormat="1" ht="15" hidden="1" customHeight="1" x14ac:dyDescent="0.25"/>
    <row r="22" spans="1:11" s="72" customFormat="1" ht="14.45" hidden="1" x14ac:dyDescent="0.25"/>
    <row r="23" spans="1:11" s="72" customFormat="1" ht="14.45" hidden="1" x14ac:dyDescent="0.25"/>
    <row r="24" spans="1:11" s="72" customFormat="1" ht="14.45" hidden="1" x14ac:dyDescent="0.25"/>
    <row r="25" spans="1:11" s="72" customFormat="1" ht="14.45" hidden="1" x14ac:dyDescent="0.25"/>
    <row r="26" spans="1:11" s="72" customFormat="1" ht="14.45" hidden="1" x14ac:dyDescent="0.25"/>
    <row r="27" spans="1:11" s="72" customFormat="1" ht="14.45" hidden="1" x14ac:dyDescent="0.25"/>
    <row r="28" spans="1:11" ht="14.45" hidden="1" x14ac:dyDescent="0.25"/>
    <row r="29" spans="1:11" x14ac:dyDescent="0.25">
      <c r="G29" s="19"/>
    </row>
    <row r="30" spans="1:11" x14ac:dyDescent="0.25">
      <c r="E30" s="96" t="s">
        <v>235</v>
      </c>
      <c r="G30" s="19"/>
    </row>
    <row r="31" spans="1:11" x14ac:dyDescent="0.25">
      <c r="A31" s="115"/>
      <c r="B31" s="115"/>
      <c r="C31" s="115" t="s">
        <v>1056</v>
      </c>
      <c r="D31" s="115"/>
      <c r="E31" s="115"/>
      <c r="F31" s="115"/>
      <c r="G31" s="115"/>
      <c r="H31" s="115"/>
      <c r="I31" s="115"/>
      <c r="J31" s="115"/>
      <c r="K31" s="115"/>
    </row>
    <row r="32" spans="1:11" ht="19.5" customHeight="1" x14ac:dyDescent="0.25">
      <c r="A32" s="115"/>
      <c r="B32" s="115"/>
      <c r="C32" s="115"/>
      <c r="D32" s="115"/>
      <c r="E32" s="115" t="s">
        <v>74</v>
      </c>
      <c r="F32" s="115" t="s">
        <v>52</v>
      </c>
      <c r="G32" s="115" t="s">
        <v>53</v>
      </c>
      <c r="H32" s="115" t="s">
        <v>54</v>
      </c>
      <c r="I32" s="115" t="s">
        <v>55</v>
      </c>
      <c r="J32" s="115"/>
      <c r="K32" s="115"/>
    </row>
    <row r="33" spans="1:11" ht="18" customHeight="1" x14ac:dyDescent="0.25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</row>
    <row r="34" spans="1:11" x14ac:dyDescent="0.25">
      <c r="A34" s="115"/>
      <c r="B34" s="115"/>
      <c r="C34" s="115" t="s">
        <v>282</v>
      </c>
      <c r="D34" s="115" t="s">
        <v>1335</v>
      </c>
      <c r="E34" s="115"/>
      <c r="F34" s="115"/>
      <c r="G34" s="115"/>
      <c r="H34" s="115"/>
      <c r="I34" s="115"/>
      <c r="J34" s="115" t="s">
        <v>281</v>
      </c>
      <c r="K34" s="115" t="s">
        <v>1330</v>
      </c>
    </row>
    <row r="35" spans="1:11" x14ac:dyDescent="0.25">
      <c r="A35" s="115"/>
      <c r="B35" s="115"/>
      <c r="C35" s="115" t="s">
        <v>1335</v>
      </c>
      <c r="D35" s="17" t="s">
        <v>303</v>
      </c>
      <c r="E35" s="18"/>
      <c r="F35" s="18"/>
      <c r="G35" s="18"/>
      <c r="H35" s="198" t="s">
        <v>500</v>
      </c>
      <c r="I35" s="172"/>
      <c r="K35" s="115"/>
    </row>
    <row r="36" spans="1:11" ht="83.25" customHeight="1" x14ac:dyDescent="0.25">
      <c r="A36" s="115"/>
      <c r="B36" s="115"/>
      <c r="C36" s="117" t="s">
        <v>1335</v>
      </c>
      <c r="D36" s="20" t="s">
        <v>501</v>
      </c>
      <c r="E36" s="21" t="s">
        <v>832</v>
      </c>
      <c r="F36" s="22" t="s">
        <v>502</v>
      </c>
      <c r="G36" s="22" t="s">
        <v>503</v>
      </c>
      <c r="H36" s="22" t="s">
        <v>504</v>
      </c>
      <c r="I36" s="23" t="s">
        <v>505</v>
      </c>
      <c r="K36" s="115"/>
    </row>
    <row r="37" spans="1:11" hidden="1" x14ac:dyDescent="0.25">
      <c r="A37" s="115"/>
      <c r="B37" s="115"/>
      <c r="C37" s="115" t="s">
        <v>281</v>
      </c>
      <c r="K37" s="115"/>
    </row>
    <row r="38" spans="1:11" x14ac:dyDescent="0.25">
      <c r="A38" s="115"/>
      <c r="B38" s="115" t="s">
        <v>59</v>
      </c>
      <c r="C38" s="115"/>
      <c r="D38" s="11" t="s">
        <v>506</v>
      </c>
      <c r="E38" s="80"/>
      <c r="F38" s="80"/>
      <c r="G38" s="80"/>
      <c r="H38" s="80"/>
      <c r="I38" s="80"/>
      <c r="K38" s="115"/>
    </row>
    <row r="39" spans="1:11" x14ac:dyDescent="0.25">
      <c r="A39" s="115"/>
      <c r="B39" s="115" t="s">
        <v>60</v>
      </c>
      <c r="C39" s="115"/>
      <c r="D39" s="11" t="s">
        <v>507</v>
      </c>
      <c r="E39" s="80"/>
      <c r="F39" s="80"/>
      <c r="G39" s="80"/>
      <c r="H39" s="80"/>
      <c r="I39" s="80"/>
      <c r="K39" s="115"/>
    </row>
    <row r="40" spans="1:11" x14ac:dyDescent="0.25">
      <c r="A40" s="115"/>
      <c r="B40" s="115" t="s">
        <v>61</v>
      </c>
      <c r="C40" s="115"/>
      <c r="D40" s="11" t="s">
        <v>508</v>
      </c>
      <c r="E40" s="80"/>
      <c r="F40" s="80"/>
      <c r="G40" s="80"/>
      <c r="H40" s="80"/>
      <c r="I40" s="80"/>
      <c r="K40" s="115"/>
    </row>
    <row r="41" spans="1:11" x14ac:dyDescent="0.25">
      <c r="A41" s="115"/>
      <c r="B41" s="115" t="s">
        <v>62</v>
      </c>
      <c r="C41" s="115"/>
      <c r="D41" s="11" t="s">
        <v>509</v>
      </c>
      <c r="E41" s="80"/>
      <c r="F41" s="80"/>
      <c r="G41" s="80"/>
      <c r="H41" s="80"/>
      <c r="I41" s="80"/>
      <c r="K41" s="115"/>
    </row>
    <row r="42" spans="1:11" x14ac:dyDescent="0.25">
      <c r="A42" s="115"/>
      <c r="B42" s="115" t="s">
        <v>63</v>
      </c>
      <c r="C42" s="115"/>
      <c r="D42" s="11" t="s">
        <v>510</v>
      </c>
      <c r="E42" s="80"/>
      <c r="F42" s="80"/>
      <c r="G42" s="80"/>
      <c r="H42" s="80"/>
      <c r="I42" s="80"/>
      <c r="K42" s="115"/>
    </row>
    <row r="43" spans="1:11" x14ac:dyDescent="0.25">
      <c r="A43" s="115"/>
      <c r="B43" s="115" t="s">
        <v>64</v>
      </c>
      <c r="C43" s="115"/>
      <c r="D43" s="11" t="s">
        <v>511</v>
      </c>
      <c r="E43" s="80"/>
      <c r="F43" s="80"/>
      <c r="G43" s="80"/>
      <c r="H43" s="80"/>
      <c r="I43" s="80"/>
      <c r="K43" s="115"/>
    </row>
    <row r="44" spans="1:11" ht="30" x14ac:dyDescent="0.25">
      <c r="A44" s="115"/>
      <c r="B44" s="115" t="s">
        <v>65</v>
      </c>
      <c r="C44" s="115"/>
      <c r="D44" s="11" t="s">
        <v>512</v>
      </c>
      <c r="E44" s="80"/>
      <c r="F44" s="80"/>
      <c r="G44" s="80"/>
      <c r="H44" s="80"/>
      <c r="I44" s="80"/>
      <c r="K44" s="115"/>
    </row>
    <row r="45" spans="1:11" x14ac:dyDescent="0.25">
      <c r="A45" s="115"/>
      <c r="B45" s="115"/>
      <c r="C45" s="115"/>
      <c r="D45" s="11" t="s">
        <v>205</v>
      </c>
      <c r="E45" s="81">
        <f>E38+E39+E40+E41+E42+E43-E44</f>
        <v>0</v>
      </c>
      <c r="F45" s="81">
        <f>F38+F39+F40+F41+F42+F43-F44</f>
        <v>0</v>
      </c>
      <c r="G45" s="81">
        <f>G38+G39+G40+G41+G42+G43-G44</f>
        <v>0</v>
      </c>
      <c r="H45" s="81">
        <f>H38+H39+H40+H41+H42+H43-H44</f>
        <v>0</v>
      </c>
      <c r="I45" s="81">
        <f>I38+I39+I40+I41+I42+I43-I44</f>
        <v>0</v>
      </c>
      <c r="K45" s="115"/>
    </row>
    <row r="46" spans="1:11" x14ac:dyDescent="0.25">
      <c r="A46" s="115"/>
      <c r="B46" s="115"/>
      <c r="C46" s="115" t="s">
        <v>281</v>
      </c>
      <c r="K46" s="115"/>
    </row>
    <row r="47" spans="1:11" hidden="1" x14ac:dyDescent="0.25">
      <c r="A47" s="115"/>
      <c r="B47" s="115"/>
      <c r="C47" s="115" t="s">
        <v>1331</v>
      </c>
      <c r="D47" s="115"/>
      <c r="E47" s="115"/>
      <c r="F47" s="115"/>
      <c r="G47" s="115"/>
      <c r="H47" s="115"/>
      <c r="I47" s="115"/>
      <c r="J47" s="115"/>
      <c r="K47" s="115" t="s">
        <v>1332</v>
      </c>
    </row>
    <row r="48" spans="1:11" ht="14.45" hidden="1" x14ac:dyDescent="0.25"/>
    <row r="49" spans="1:7" ht="14.45" hidden="1" x14ac:dyDescent="0.25">
      <c r="A49" s="115"/>
      <c r="B49" s="115"/>
      <c r="C49" s="115" t="s">
        <v>513</v>
      </c>
      <c r="D49" s="115"/>
      <c r="E49" s="115"/>
      <c r="F49" s="115"/>
      <c r="G49" s="115"/>
    </row>
    <row r="50" spans="1:7" ht="14.45" hidden="1" x14ac:dyDescent="0.25">
      <c r="A50" s="115"/>
      <c r="B50" s="115"/>
      <c r="C50" s="115"/>
      <c r="D50" s="115"/>
      <c r="E50" s="115"/>
      <c r="F50" s="115"/>
      <c r="G50" s="115"/>
    </row>
    <row r="51" spans="1:7" ht="14.45" hidden="1" x14ac:dyDescent="0.25">
      <c r="A51" s="115"/>
      <c r="B51" s="115"/>
      <c r="C51" s="115"/>
      <c r="D51" s="115"/>
      <c r="E51" s="115"/>
      <c r="F51" s="115"/>
      <c r="G51" s="115"/>
    </row>
    <row r="52" spans="1:7" ht="14.45" hidden="1" x14ac:dyDescent="0.25">
      <c r="A52" s="115"/>
      <c r="B52" s="115"/>
      <c r="C52" s="115" t="s">
        <v>282</v>
      </c>
      <c r="D52" s="115" t="s">
        <v>1335</v>
      </c>
      <c r="E52" s="115"/>
      <c r="F52" s="115" t="s">
        <v>281</v>
      </c>
      <c r="G52" s="115" t="s">
        <v>1330</v>
      </c>
    </row>
    <row r="53" spans="1:7" x14ac:dyDescent="0.25">
      <c r="A53" s="115"/>
      <c r="B53" s="115"/>
      <c r="C53" s="117" t="s">
        <v>1335</v>
      </c>
      <c r="D53" s="199" t="s">
        <v>304</v>
      </c>
      <c r="E53" s="200"/>
      <c r="G53" s="115"/>
    </row>
    <row r="54" spans="1:7" ht="30" x14ac:dyDescent="0.25">
      <c r="A54" s="115"/>
      <c r="B54" s="115"/>
      <c r="C54" s="117" t="s">
        <v>1335</v>
      </c>
      <c r="D54" s="24" t="s">
        <v>792</v>
      </c>
      <c r="E54" s="14" t="s">
        <v>793</v>
      </c>
      <c r="G54" s="115"/>
    </row>
    <row r="55" spans="1:7" hidden="1" x14ac:dyDescent="0.25">
      <c r="A55" s="115"/>
      <c r="B55" s="115"/>
      <c r="C55" s="115" t="s">
        <v>281</v>
      </c>
      <c r="G55" s="115"/>
    </row>
    <row r="56" spans="1:7" x14ac:dyDescent="0.25">
      <c r="A56" s="115" t="s">
        <v>56</v>
      </c>
      <c r="B56" s="115"/>
      <c r="C56" s="115"/>
      <c r="D56" s="11" t="s">
        <v>1309</v>
      </c>
      <c r="E56" s="80"/>
      <c r="G56" s="115"/>
    </row>
    <row r="57" spans="1:7" x14ac:dyDescent="0.25">
      <c r="A57" s="115" t="s">
        <v>57</v>
      </c>
      <c r="B57" s="115"/>
      <c r="C57" s="115"/>
      <c r="D57" s="11" t="s">
        <v>1154</v>
      </c>
      <c r="E57" s="80"/>
      <c r="G57" s="115"/>
    </row>
    <row r="58" spans="1:7" x14ac:dyDescent="0.25">
      <c r="A58" s="115" t="s">
        <v>58</v>
      </c>
      <c r="B58" s="115"/>
      <c r="C58" s="115"/>
      <c r="D58" s="11" t="s">
        <v>1155</v>
      </c>
      <c r="E58" s="80"/>
      <c r="G58" s="115"/>
    </row>
    <row r="59" spans="1:7" x14ac:dyDescent="0.25">
      <c r="A59" s="115" t="s">
        <v>212</v>
      </c>
      <c r="B59" s="115"/>
      <c r="C59" s="115"/>
      <c r="D59" s="11" t="s">
        <v>1659</v>
      </c>
      <c r="E59" s="81">
        <f>E56+E57-E58</f>
        <v>0</v>
      </c>
      <c r="G59" s="115"/>
    </row>
    <row r="60" spans="1:7" x14ac:dyDescent="0.25">
      <c r="A60" s="115" t="s">
        <v>213</v>
      </c>
      <c r="B60" s="115"/>
      <c r="C60" s="115"/>
      <c r="D60" s="11" t="s">
        <v>1156</v>
      </c>
      <c r="E60" s="80"/>
      <c r="G60" s="115"/>
    </row>
    <row r="61" spans="1:7" x14ac:dyDescent="0.25">
      <c r="A61" s="115"/>
      <c r="B61" s="115"/>
      <c r="C61" s="115" t="s">
        <v>281</v>
      </c>
      <c r="G61" s="115"/>
    </row>
    <row r="62" spans="1:7" x14ac:dyDescent="0.25">
      <c r="A62" s="115"/>
      <c r="B62" s="115"/>
      <c r="C62" s="115" t="s">
        <v>1331</v>
      </c>
      <c r="D62" s="115"/>
      <c r="E62" s="115"/>
      <c r="F62" s="115"/>
      <c r="G62" s="115" t="s">
        <v>1332</v>
      </c>
    </row>
  </sheetData>
  <mergeCells count="4">
    <mergeCell ref="D1:I1"/>
    <mergeCell ref="H35:I35"/>
    <mergeCell ref="D53:E53"/>
    <mergeCell ref="H3:I3"/>
  </mergeCells>
  <phoneticPr fontId="3" type="noConversion"/>
  <dataValidations count="45">
    <dataValidation type="decimal" allowBlank="1" showInputMessage="1" showErrorMessage="1" errorTitle="Input Error" error="Please enter a numeric value between 0 and 99999999999999999" sqref="E3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3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3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3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4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4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4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4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0">
      <formula1>0</formula1>
      <formula2>99999999999999900</formula2>
    </dataValidation>
  </dataValidations>
  <hyperlinks>
    <hyperlink ref="E30" location="Navigation!A1" display="Back To Navigation Page"/>
  </hyperlink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/>
  <dimension ref="A1:H75"/>
  <sheetViews>
    <sheetView showGridLines="0" topLeftCell="D1" workbookViewId="0">
      <selection sqref="A1:C1048576"/>
    </sheetView>
  </sheetViews>
  <sheetFormatPr defaultRowHeight="15" x14ac:dyDescent="0.25"/>
  <cols>
    <col min="1" max="3" width="9.140625" hidden="1" customWidth="1"/>
    <col min="4" max="4" width="70.42578125" customWidth="1"/>
    <col min="5" max="5" width="21.42578125" customWidth="1"/>
  </cols>
  <sheetData>
    <row r="1" spans="1:8" ht="27.95" customHeight="1" x14ac:dyDescent="0.3">
      <c r="A1" s="10" t="s">
        <v>908</v>
      </c>
      <c r="D1" s="167" t="s">
        <v>315</v>
      </c>
      <c r="E1" s="167"/>
      <c r="F1" s="167"/>
      <c r="G1" s="167"/>
      <c r="H1" s="167"/>
    </row>
    <row r="3" spans="1:8" x14ac:dyDescent="0.25">
      <c r="E3" s="68"/>
    </row>
    <row r="4" spans="1:8" x14ac:dyDescent="0.25">
      <c r="E4" s="68" t="s">
        <v>235</v>
      </c>
    </row>
    <row r="5" spans="1:8" x14ac:dyDescent="0.25">
      <c r="A5" s="115"/>
      <c r="B5" s="115"/>
      <c r="C5" s="115" t="s">
        <v>329</v>
      </c>
      <c r="D5" s="115"/>
      <c r="E5" s="116"/>
      <c r="F5" s="115"/>
      <c r="G5" s="115"/>
    </row>
    <row r="6" spans="1:8" hidden="1" x14ac:dyDescent="0.25">
      <c r="A6" s="115"/>
      <c r="B6" s="115"/>
      <c r="C6" s="115"/>
      <c r="D6" s="115"/>
      <c r="E6" s="115"/>
      <c r="F6" s="115"/>
      <c r="G6" s="115"/>
    </row>
    <row r="7" spans="1:8" hidden="1" x14ac:dyDescent="0.25">
      <c r="A7" s="115"/>
      <c r="B7" s="115"/>
      <c r="C7" s="115"/>
      <c r="D7" s="115"/>
      <c r="E7" s="115"/>
      <c r="F7" s="115"/>
      <c r="G7" s="115"/>
    </row>
    <row r="8" spans="1:8" hidden="1" x14ac:dyDescent="0.25">
      <c r="A8" s="115"/>
      <c r="B8" s="115"/>
      <c r="C8" s="115" t="s">
        <v>282</v>
      </c>
      <c r="D8" s="115" t="s">
        <v>1335</v>
      </c>
      <c r="E8" s="115"/>
      <c r="F8" s="115" t="s">
        <v>281</v>
      </c>
      <c r="G8" s="115" t="s">
        <v>1330</v>
      </c>
    </row>
    <row r="9" spans="1:8" x14ac:dyDescent="0.25">
      <c r="A9" s="115"/>
      <c r="B9" s="115"/>
      <c r="C9" s="117" t="s">
        <v>1335</v>
      </c>
      <c r="D9" s="17" t="s">
        <v>330</v>
      </c>
      <c r="E9" s="48" t="s">
        <v>331</v>
      </c>
      <c r="G9" s="115"/>
    </row>
    <row r="10" spans="1:8" x14ac:dyDescent="0.25">
      <c r="A10" s="115"/>
      <c r="B10" s="115"/>
      <c r="C10" s="117" t="s">
        <v>1335</v>
      </c>
      <c r="D10" s="199" t="s">
        <v>332</v>
      </c>
      <c r="E10" s="202"/>
      <c r="G10" s="115"/>
    </row>
    <row r="11" spans="1:8" hidden="1" x14ac:dyDescent="0.25">
      <c r="A11" s="115"/>
      <c r="B11" s="115"/>
      <c r="C11" s="115" t="s">
        <v>281</v>
      </c>
      <c r="G11" s="115"/>
    </row>
    <row r="12" spans="1:8" x14ac:dyDescent="0.25">
      <c r="A12" s="116" t="s">
        <v>1351</v>
      </c>
      <c r="B12" s="115"/>
      <c r="C12" s="115"/>
      <c r="D12" s="11" t="s">
        <v>498</v>
      </c>
      <c r="E12" s="83">
        <f>E16+E22+E28+E34</f>
        <v>0</v>
      </c>
      <c r="G12" s="115"/>
    </row>
    <row r="13" spans="1:8" x14ac:dyDescent="0.25">
      <c r="A13" s="115" t="s">
        <v>1371</v>
      </c>
      <c r="B13" s="115"/>
      <c r="C13" s="115"/>
      <c r="D13" s="11" t="s">
        <v>499</v>
      </c>
      <c r="E13" s="83">
        <f>E17+E23+E29+E35</f>
        <v>0</v>
      </c>
      <c r="G13" s="115"/>
    </row>
    <row r="14" spans="1:8" x14ac:dyDescent="0.25">
      <c r="A14" s="115"/>
      <c r="B14" s="115"/>
      <c r="C14" s="115"/>
      <c r="D14" s="177" t="s">
        <v>1170</v>
      </c>
      <c r="E14" s="197"/>
      <c r="G14" s="115"/>
    </row>
    <row r="15" spans="1:8" x14ac:dyDescent="0.25">
      <c r="A15" s="115"/>
      <c r="B15" s="115"/>
      <c r="C15" s="115"/>
      <c r="D15" s="177" t="s">
        <v>1171</v>
      </c>
      <c r="E15" s="197"/>
      <c r="G15" s="115"/>
    </row>
    <row r="16" spans="1:8" x14ac:dyDescent="0.25">
      <c r="A16" s="115" t="s">
        <v>1351</v>
      </c>
      <c r="B16" s="115" t="s">
        <v>1373</v>
      </c>
      <c r="C16" s="115"/>
      <c r="D16" s="11" t="s">
        <v>1172</v>
      </c>
      <c r="E16" s="82"/>
      <c r="G16" s="115"/>
    </row>
    <row r="17" spans="1:7" x14ac:dyDescent="0.25">
      <c r="A17" s="115" t="s">
        <v>1371</v>
      </c>
      <c r="B17" s="115" t="s">
        <v>1373</v>
      </c>
      <c r="C17" s="115"/>
      <c r="D17" s="11" t="s">
        <v>1173</v>
      </c>
      <c r="E17" s="82"/>
      <c r="G17" s="115"/>
    </row>
    <row r="18" spans="1:7" x14ac:dyDescent="0.25">
      <c r="A18" s="115" t="s">
        <v>1804</v>
      </c>
      <c r="B18" s="115" t="s">
        <v>1373</v>
      </c>
      <c r="C18" s="115"/>
      <c r="D18" s="11" t="s">
        <v>1174</v>
      </c>
      <c r="E18" s="82"/>
      <c r="G18" s="115"/>
    </row>
    <row r="19" spans="1:7" x14ac:dyDescent="0.25">
      <c r="A19" s="115" t="s">
        <v>1805</v>
      </c>
      <c r="B19" s="115" t="s">
        <v>1373</v>
      </c>
      <c r="C19" s="115"/>
      <c r="D19" s="11" t="s">
        <v>1175</v>
      </c>
      <c r="E19" s="82"/>
      <c r="G19" s="115"/>
    </row>
    <row r="20" spans="1:7" x14ac:dyDescent="0.25">
      <c r="A20" s="115" t="s">
        <v>691</v>
      </c>
      <c r="B20" s="115" t="s">
        <v>1373</v>
      </c>
      <c r="C20" s="115"/>
      <c r="D20" s="11" t="s">
        <v>1372</v>
      </c>
      <c r="E20" s="83">
        <f>E17-E19</f>
        <v>0</v>
      </c>
      <c r="G20" s="115"/>
    </row>
    <row r="21" spans="1:7" x14ac:dyDescent="0.25">
      <c r="A21" s="115"/>
      <c r="B21" s="115"/>
      <c r="C21" s="115"/>
      <c r="D21" s="177" t="s">
        <v>1176</v>
      </c>
      <c r="E21" s="197"/>
      <c r="G21" s="115"/>
    </row>
    <row r="22" spans="1:7" x14ac:dyDescent="0.25">
      <c r="A22" s="115" t="s">
        <v>1351</v>
      </c>
      <c r="B22" s="115" t="s">
        <v>1374</v>
      </c>
      <c r="C22" s="115"/>
      <c r="D22" s="11" t="s">
        <v>1172</v>
      </c>
      <c r="E22" s="82"/>
      <c r="G22" s="115"/>
    </row>
    <row r="23" spans="1:7" x14ac:dyDescent="0.25">
      <c r="A23" s="115" t="s">
        <v>1371</v>
      </c>
      <c r="B23" s="115" t="s">
        <v>1374</v>
      </c>
      <c r="C23" s="115"/>
      <c r="D23" s="11" t="s">
        <v>1173</v>
      </c>
      <c r="E23" s="82"/>
      <c r="G23" s="115"/>
    </row>
    <row r="24" spans="1:7" x14ac:dyDescent="0.25">
      <c r="A24" s="115" t="s">
        <v>1804</v>
      </c>
      <c r="B24" s="115" t="s">
        <v>1374</v>
      </c>
      <c r="C24" s="115"/>
      <c r="D24" s="11" t="s">
        <v>1174</v>
      </c>
      <c r="E24" s="82"/>
      <c r="G24" s="115"/>
    </row>
    <row r="25" spans="1:7" x14ac:dyDescent="0.25">
      <c r="A25" s="115" t="s">
        <v>1805</v>
      </c>
      <c r="B25" s="115" t="s">
        <v>1374</v>
      </c>
      <c r="C25" s="115"/>
      <c r="D25" s="11" t="s">
        <v>1175</v>
      </c>
      <c r="E25" s="82"/>
      <c r="G25" s="115"/>
    </row>
    <row r="26" spans="1:7" x14ac:dyDescent="0.25">
      <c r="A26" s="115" t="s">
        <v>691</v>
      </c>
      <c r="B26" s="115" t="s">
        <v>1374</v>
      </c>
      <c r="C26" s="115"/>
      <c r="D26" s="11" t="s">
        <v>1372</v>
      </c>
      <c r="E26" s="83">
        <f>E23-E25</f>
        <v>0</v>
      </c>
      <c r="G26" s="115"/>
    </row>
    <row r="27" spans="1:7" x14ac:dyDescent="0.25">
      <c r="A27" s="115"/>
      <c r="B27" s="115"/>
      <c r="C27" s="115"/>
      <c r="D27" s="177" t="s">
        <v>1177</v>
      </c>
      <c r="E27" s="197"/>
      <c r="G27" s="115"/>
    </row>
    <row r="28" spans="1:7" x14ac:dyDescent="0.25">
      <c r="A28" s="115" t="s">
        <v>1351</v>
      </c>
      <c r="B28" s="115" t="s">
        <v>794</v>
      </c>
      <c r="C28" s="115"/>
      <c r="D28" s="11" t="s">
        <v>1172</v>
      </c>
      <c r="E28" s="82"/>
      <c r="G28" s="115"/>
    </row>
    <row r="29" spans="1:7" x14ac:dyDescent="0.25">
      <c r="A29" s="115" t="s">
        <v>1371</v>
      </c>
      <c r="B29" s="115" t="s">
        <v>794</v>
      </c>
      <c r="C29" s="115"/>
      <c r="D29" s="11" t="s">
        <v>1173</v>
      </c>
      <c r="E29" s="82"/>
      <c r="G29" s="115"/>
    </row>
    <row r="30" spans="1:7" x14ac:dyDescent="0.25">
      <c r="A30" s="115" t="s">
        <v>1804</v>
      </c>
      <c r="B30" s="115" t="s">
        <v>794</v>
      </c>
      <c r="C30" s="115"/>
      <c r="D30" s="11" t="s">
        <v>1174</v>
      </c>
      <c r="E30" s="82"/>
      <c r="G30" s="115"/>
    </row>
    <row r="31" spans="1:7" x14ac:dyDescent="0.25">
      <c r="A31" s="115" t="s">
        <v>1805</v>
      </c>
      <c r="B31" s="115" t="s">
        <v>794</v>
      </c>
      <c r="C31" s="115"/>
      <c r="D31" s="11" t="s">
        <v>1175</v>
      </c>
      <c r="E31" s="82"/>
      <c r="G31" s="115"/>
    </row>
    <row r="32" spans="1:7" x14ac:dyDescent="0.25">
      <c r="A32" s="115" t="s">
        <v>691</v>
      </c>
      <c r="B32" s="115" t="s">
        <v>794</v>
      </c>
      <c r="C32" s="115"/>
      <c r="D32" s="11" t="s">
        <v>1372</v>
      </c>
      <c r="E32" s="83">
        <f>E29-E31</f>
        <v>0</v>
      </c>
      <c r="G32" s="115"/>
    </row>
    <row r="33" spans="1:7" x14ac:dyDescent="0.25">
      <c r="A33" s="115"/>
      <c r="B33" s="115"/>
      <c r="C33" s="115"/>
      <c r="D33" s="177" t="s">
        <v>837</v>
      </c>
      <c r="E33" s="197"/>
      <c r="G33" s="115"/>
    </row>
    <row r="34" spans="1:7" x14ac:dyDescent="0.25">
      <c r="A34" s="115" t="s">
        <v>1351</v>
      </c>
      <c r="B34" s="115" t="s">
        <v>795</v>
      </c>
      <c r="C34" s="115"/>
      <c r="D34" s="11" t="s">
        <v>1172</v>
      </c>
      <c r="E34" s="82"/>
      <c r="G34" s="115"/>
    </row>
    <row r="35" spans="1:7" x14ac:dyDescent="0.25">
      <c r="A35" s="115" t="s">
        <v>1371</v>
      </c>
      <c r="B35" s="115" t="s">
        <v>795</v>
      </c>
      <c r="C35" s="115"/>
      <c r="D35" s="11" t="s">
        <v>1173</v>
      </c>
      <c r="E35" s="82"/>
      <c r="G35" s="115"/>
    </row>
    <row r="36" spans="1:7" x14ac:dyDescent="0.25">
      <c r="A36" s="115" t="s">
        <v>1804</v>
      </c>
      <c r="B36" s="115" t="s">
        <v>795</v>
      </c>
      <c r="C36" s="115"/>
      <c r="D36" s="11" t="s">
        <v>1174</v>
      </c>
      <c r="E36" s="82"/>
      <c r="G36" s="115"/>
    </row>
    <row r="37" spans="1:7" x14ac:dyDescent="0.25">
      <c r="A37" s="115" t="s">
        <v>1805</v>
      </c>
      <c r="B37" s="115" t="s">
        <v>795</v>
      </c>
      <c r="C37" s="115"/>
      <c r="D37" s="11" t="s">
        <v>1175</v>
      </c>
      <c r="E37" s="82"/>
      <c r="G37" s="115"/>
    </row>
    <row r="38" spans="1:7" x14ac:dyDescent="0.25">
      <c r="A38" s="115" t="s">
        <v>691</v>
      </c>
      <c r="B38" s="115" t="s">
        <v>795</v>
      </c>
      <c r="C38" s="115"/>
      <c r="D38" s="11" t="s">
        <v>1372</v>
      </c>
      <c r="E38" s="83">
        <f>E35-E37</f>
        <v>0</v>
      </c>
      <c r="G38" s="115"/>
    </row>
    <row r="39" spans="1:7" x14ac:dyDescent="0.25">
      <c r="A39" s="115" t="s">
        <v>796</v>
      </c>
      <c r="B39" s="115"/>
      <c r="C39" s="115"/>
      <c r="D39" s="28" t="s">
        <v>1178</v>
      </c>
      <c r="E39" s="83">
        <f>E23+E29+E35</f>
        <v>0</v>
      </c>
      <c r="G39" s="115"/>
    </row>
    <row r="40" spans="1:7" x14ac:dyDescent="0.25">
      <c r="A40" s="115" t="s">
        <v>967</v>
      </c>
      <c r="B40" s="115"/>
      <c r="C40" s="115"/>
      <c r="D40" s="14" t="s">
        <v>1179</v>
      </c>
      <c r="E40" s="83">
        <f>E41+E42+E43+E44+E45</f>
        <v>0</v>
      </c>
      <c r="G40" s="115"/>
    </row>
    <row r="41" spans="1:7" x14ac:dyDescent="0.25">
      <c r="A41" s="115" t="s">
        <v>1077</v>
      </c>
      <c r="B41" s="115"/>
      <c r="C41" s="115"/>
      <c r="D41" s="11" t="s">
        <v>1182</v>
      </c>
      <c r="E41" s="82"/>
      <c r="G41" s="115"/>
    </row>
    <row r="42" spans="1:7" x14ac:dyDescent="0.25">
      <c r="A42" s="115" t="s">
        <v>588</v>
      </c>
      <c r="B42" s="115"/>
      <c r="C42" s="115"/>
      <c r="D42" s="11" t="s">
        <v>1183</v>
      </c>
      <c r="E42" s="82"/>
      <c r="G42" s="115"/>
    </row>
    <row r="43" spans="1:7" x14ac:dyDescent="0.25">
      <c r="A43" s="115" t="s">
        <v>964</v>
      </c>
      <c r="B43" s="115"/>
      <c r="C43" s="115"/>
      <c r="D43" s="11" t="s">
        <v>1184</v>
      </c>
      <c r="E43" s="82"/>
      <c r="G43" s="115"/>
    </row>
    <row r="44" spans="1:7" x14ac:dyDescent="0.25">
      <c r="A44" s="115" t="s">
        <v>691</v>
      </c>
      <c r="B44" s="115"/>
      <c r="C44" s="115"/>
      <c r="D44" s="11" t="s">
        <v>590</v>
      </c>
      <c r="E44" s="82"/>
      <c r="G44" s="115"/>
    </row>
    <row r="45" spans="1:7" x14ac:dyDescent="0.25">
      <c r="A45" s="115" t="s">
        <v>965</v>
      </c>
      <c r="B45" s="115"/>
      <c r="C45" s="115"/>
      <c r="D45" s="11" t="s">
        <v>591</v>
      </c>
      <c r="E45" s="82"/>
      <c r="G45" s="115"/>
    </row>
    <row r="46" spans="1:7" x14ac:dyDescent="0.25">
      <c r="A46" s="115" t="s">
        <v>966</v>
      </c>
      <c r="B46" s="115"/>
      <c r="C46" s="115"/>
      <c r="D46" s="14" t="s">
        <v>1180</v>
      </c>
      <c r="E46" s="83">
        <f>E39-E40</f>
        <v>0</v>
      </c>
      <c r="G46" s="115"/>
    </row>
    <row r="47" spans="1:7" x14ac:dyDescent="0.25">
      <c r="A47" s="115"/>
      <c r="B47" s="115"/>
      <c r="C47" s="115"/>
      <c r="D47" s="177" t="s">
        <v>1181</v>
      </c>
      <c r="E47" s="197"/>
      <c r="G47" s="115"/>
    </row>
    <row r="48" spans="1:7" x14ac:dyDescent="0.25">
      <c r="A48" s="115" t="s">
        <v>968</v>
      </c>
      <c r="B48" s="115"/>
      <c r="C48" s="115"/>
      <c r="D48" s="11" t="s">
        <v>1436</v>
      </c>
      <c r="E48" s="82"/>
      <c r="G48" s="115"/>
    </row>
    <row r="49" spans="1:7" ht="15" customHeight="1" x14ac:dyDescent="0.25">
      <c r="A49" s="115" t="s">
        <v>969</v>
      </c>
      <c r="B49" s="115"/>
      <c r="C49" s="115"/>
      <c r="D49" s="11" t="s">
        <v>1437</v>
      </c>
      <c r="E49" s="82"/>
      <c r="G49" s="115"/>
    </row>
    <row r="50" spans="1:7" x14ac:dyDescent="0.25">
      <c r="A50" s="115" t="s">
        <v>970</v>
      </c>
      <c r="B50" s="115"/>
      <c r="C50" s="115"/>
      <c r="D50" s="11" t="s">
        <v>283</v>
      </c>
      <c r="E50" s="82"/>
      <c r="G50" s="115"/>
    </row>
    <row r="51" spans="1:7" ht="30" x14ac:dyDescent="0.25">
      <c r="A51" s="115" t="s">
        <v>1016</v>
      </c>
      <c r="B51" s="115"/>
      <c r="C51" s="115"/>
      <c r="D51" s="11" t="s">
        <v>34</v>
      </c>
      <c r="E51" s="112"/>
      <c r="G51" s="115"/>
    </row>
    <row r="52" spans="1:7" x14ac:dyDescent="0.25">
      <c r="A52" s="115" t="s">
        <v>1017</v>
      </c>
      <c r="B52" s="115"/>
      <c r="C52" s="115"/>
      <c r="D52" s="11" t="s">
        <v>35</v>
      </c>
      <c r="E52" s="79"/>
      <c r="G52" s="115"/>
    </row>
    <row r="53" spans="1:7" x14ac:dyDescent="0.25">
      <c r="A53" s="115" t="s">
        <v>1018</v>
      </c>
      <c r="B53" s="115"/>
      <c r="C53" s="115"/>
      <c r="D53" s="11" t="s">
        <v>36</v>
      </c>
      <c r="E53" s="82"/>
      <c r="G53" s="115"/>
    </row>
    <row r="54" spans="1:7" x14ac:dyDescent="0.25">
      <c r="A54" s="115" t="s">
        <v>1019</v>
      </c>
      <c r="B54" s="115"/>
      <c r="C54" s="115"/>
      <c r="D54" s="11" t="s">
        <v>682</v>
      </c>
      <c r="E54" s="82"/>
      <c r="G54" s="115"/>
    </row>
    <row r="55" spans="1:7" x14ac:dyDescent="0.25">
      <c r="A55" s="115" t="s">
        <v>1020</v>
      </c>
      <c r="B55" s="115"/>
      <c r="C55" s="115"/>
      <c r="D55" s="11" t="s">
        <v>683</v>
      </c>
      <c r="E55" s="82"/>
      <c r="G55" s="115"/>
    </row>
    <row r="56" spans="1:7" x14ac:dyDescent="0.25">
      <c r="A56" s="115"/>
      <c r="B56" s="115"/>
      <c r="C56" s="115"/>
      <c r="D56" s="177" t="s">
        <v>761</v>
      </c>
      <c r="E56" s="197"/>
      <c r="G56" s="115"/>
    </row>
    <row r="57" spans="1:7" x14ac:dyDescent="0.25">
      <c r="A57" s="115" t="s">
        <v>1825</v>
      </c>
      <c r="B57" s="115"/>
      <c r="C57" s="115"/>
      <c r="D57" s="11" t="s">
        <v>684</v>
      </c>
      <c r="E57" s="82"/>
      <c r="G57" s="115"/>
    </row>
    <row r="58" spans="1:7" x14ac:dyDescent="0.25">
      <c r="A58" s="115" t="s">
        <v>1310</v>
      </c>
      <c r="B58" s="115"/>
      <c r="C58" s="115"/>
      <c r="D58" s="11" t="s">
        <v>685</v>
      </c>
      <c r="E58" s="82"/>
      <c r="G58" s="115"/>
    </row>
    <row r="59" spans="1:7" x14ac:dyDescent="0.25">
      <c r="A59" s="115" t="s">
        <v>604</v>
      </c>
      <c r="B59" s="115"/>
      <c r="C59" s="115"/>
      <c r="D59" s="11" t="s">
        <v>686</v>
      </c>
      <c r="E59" s="82"/>
      <c r="G59" s="115"/>
    </row>
    <row r="60" spans="1:7" x14ac:dyDescent="0.25">
      <c r="A60" s="115" t="s">
        <v>1826</v>
      </c>
      <c r="B60" s="115"/>
      <c r="C60" s="115"/>
      <c r="D60" s="11" t="s">
        <v>687</v>
      </c>
      <c r="E60" s="82"/>
      <c r="G60" s="115"/>
    </row>
    <row r="61" spans="1:7" x14ac:dyDescent="0.25">
      <c r="A61" s="115" t="s">
        <v>198</v>
      </c>
      <c r="B61" s="115"/>
      <c r="C61" s="115"/>
      <c r="D61" s="11" t="s">
        <v>688</v>
      </c>
      <c r="E61" s="82"/>
      <c r="G61" s="115"/>
    </row>
    <row r="62" spans="1:7" x14ac:dyDescent="0.25">
      <c r="A62" s="115" t="s">
        <v>605</v>
      </c>
      <c r="B62" s="115"/>
      <c r="C62" s="115"/>
      <c r="D62" s="11" t="s">
        <v>689</v>
      </c>
      <c r="E62" s="82"/>
      <c r="G62" s="115"/>
    </row>
    <row r="63" spans="1:7" x14ac:dyDescent="0.25">
      <c r="A63" s="115" t="s">
        <v>606</v>
      </c>
      <c r="B63" s="115"/>
      <c r="C63" s="115"/>
      <c r="D63" s="11" t="s">
        <v>690</v>
      </c>
      <c r="E63" s="82"/>
      <c r="G63" s="115"/>
    </row>
    <row r="64" spans="1:7" x14ac:dyDescent="0.25">
      <c r="A64" s="115" t="s">
        <v>607</v>
      </c>
      <c r="B64" s="115"/>
      <c r="C64" s="115"/>
      <c r="D64" s="11" t="s">
        <v>1342</v>
      </c>
      <c r="E64" s="82"/>
      <c r="G64" s="115"/>
    </row>
    <row r="65" spans="1:7" x14ac:dyDescent="0.25">
      <c r="A65" s="115" t="s">
        <v>1828</v>
      </c>
      <c r="B65" s="115"/>
      <c r="C65" s="115"/>
      <c r="D65" s="11" t="s">
        <v>784</v>
      </c>
      <c r="E65" s="82"/>
      <c r="G65" s="115"/>
    </row>
    <row r="66" spans="1:7" x14ac:dyDescent="0.25">
      <c r="A66" s="115" t="s">
        <v>608</v>
      </c>
      <c r="B66" s="115"/>
      <c r="C66" s="115"/>
      <c r="D66" s="11" t="s">
        <v>785</v>
      </c>
      <c r="E66" s="82"/>
      <c r="G66" s="115"/>
    </row>
    <row r="67" spans="1:7" x14ac:dyDescent="0.25">
      <c r="A67" s="115" t="s">
        <v>1827</v>
      </c>
      <c r="B67" s="115"/>
      <c r="C67" s="115"/>
      <c r="D67" s="11" t="s">
        <v>786</v>
      </c>
      <c r="E67" s="83">
        <f>E39</f>
        <v>0</v>
      </c>
      <c r="G67" s="115"/>
    </row>
    <row r="68" spans="1:7" x14ac:dyDescent="0.25">
      <c r="A68" s="115"/>
      <c r="B68" s="115"/>
      <c r="C68" s="115"/>
      <c r="D68" s="177" t="s">
        <v>787</v>
      </c>
      <c r="E68" s="197"/>
      <c r="G68" s="115"/>
    </row>
    <row r="69" spans="1:7" x14ac:dyDescent="0.25">
      <c r="A69" s="115" t="s">
        <v>1477</v>
      </c>
      <c r="B69" s="115"/>
      <c r="C69" s="115"/>
      <c r="D69" s="11" t="s">
        <v>788</v>
      </c>
      <c r="E69" s="82"/>
      <c r="G69" s="115"/>
    </row>
    <row r="70" spans="1:7" x14ac:dyDescent="0.25">
      <c r="A70" s="115" t="s">
        <v>66</v>
      </c>
      <c r="B70" s="115"/>
      <c r="C70" s="115"/>
      <c r="D70" s="11" t="s">
        <v>789</v>
      </c>
      <c r="E70" s="82"/>
      <c r="G70" s="115"/>
    </row>
    <row r="71" spans="1:7" x14ac:dyDescent="0.25">
      <c r="A71" s="115" t="s">
        <v>675</v>
      </c>
      <c r="B71" s="115"/>
      <c r="C71" s="115"/>
      <c r="D71" s="11" t="s">
        <v>790</v>
      </c>
      <c r="E71" s="82"/>
      <c r="G71" s="115"/>
    </row>
    <row r="72" spans="1:7" x14ac:dyDescent="0.25">
      <c r="A72" s="115" t="s">
        <v>676</v>
      </c>
      <c r="B72" s="115"/>
      <c r="C72" s="115"/>
      <c r="D72" s="11" t="s">
        <v>791</v>
      </c>
      <c r="E72" s="83">
        <f>E69+E70-E71</f>
        <v>0</v>
      </c>
      <c r="G72" s="115"/>
    </row>
    <row r="73" spans="1:7" ht="39" customHeight="1" x14ac:dyDescent="0.25">
      <c r="A73" s="115"/>
      <c r="B73" s="115"/>
      <c r="C73" s="115"/>
      <c r="D73" s="177" t="s">
        <v>762</v>
      </c>
      <c r="E73" s="201"/>
      <c r="G73" s="115"/>
    </row>
    <row r="74" spans="1:7" x14ac:dyDescent="0.25">
      <c r="A74" s="115"/>
      <c r="B74" s="115"/>
      <c r="C74" s="115" t="s">
        <v>281</v>
      </c>
      <c r="G74" s="115"/>
    </row>
    <row r="75" spans="1:7" x14ac:dyDescent="0.25">
      <c r="A75" s="115"/>
      <c r="B75" s="115"/>
      <c r="C75" s="115" t="s">
        <v>1331</v>
      </c>
      <c r="D75" s="115"/>
      <c r="E75" s="115"/>
      <c r="F75" s="115"/>
      <c r="G75" s="115" t="s">
        <v>1332</v>
      </c>
    </row>
  </sheetData>
  <mergeCells count="11">
    <mergeCell ref="D73:E73"/>
    <mergeCell ref="D10:E10"/>
    <mergeCell ref="D56:E56"/>
    <mergeCell ref="D47:E47"/>
    <mergeCell ref="D1:H1"/>
    <mergeCell ref="D68:E68"/>
    <mergeCell ref="D14:E14"/>
    <mergeCell ref="D15:E15"/>
    <mergeCell ref="D21:E21"/>
    <mergeCell ref="D27:E27"/>
    <mergeCell ref="D33:E33"/>
  </mergeCells>
  <phoneticPr fontId="3" type="noConversion"/>
  <dataValidations count="53">
    <dataValidation type="decimal" allowBlank="1" showInputMessage="1" showErrorMessage="1" errorTitle="Input Error" error="Please enter a numeric value between 0 and 99999999999999999" sqref="E5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">
      <formula1>0</formula1>
      <formula2>99999999999999900</formula2>
    </dataValidation>
    <dataValidation type="decimal" allowBlank="1" showInputMessage="1" showErrorMessage="1" errorTitle="Input Error" error="Please enter a numeric value between -9999999999999990  and 99999999999999999" sqref="E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0  and 99999999999999999" sqref="E19">
      <formula1>-99999999999999900</formula1>
      <formula2>99999999999999900</formula2>
    </dataValidation>
    <dataValidation type="decimal" allowBlank="1" showInputMessage="1" showErrorMessage="1" errorTitle="Input Error" error="Please enter a numeric value between 0 and 99999999999999999" sqref="E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3">
      <formula1>0</formula1>
      <formula2>99999999999999900</formula2>
    </dataValidation>
    <dataValidation type="decimal" allowBlank="1" showInputMessage="1" showErrorMessage="1" errorTitle="Input Error" error="Please enter a numeric value between -9999999999999990  and 99999999999999999" sqref="E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0  and 99999999999999999" sqref="E25">
      <formula1>-99999999999999900</formula1>
      <formula2>99999999999999900</formula2>
    </dataValidation>
    <dataValidation type="decimal" allowBlank="1" showInputMessage="1" showErrorMessage="1" errorTitle="Input Error" error="Please enter a numeric value between 0 and 99999999999999999" sqref="E2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9">
      <formula1>0</formula1>
      <formula2>99999999999999900</formula2>
    </dataValidation>
    <dataValidation type="decimal" allowBlank="1" showInputMessage="1" showErrorMessage="1" errorTitle="Input Error" error="Please enter a numeric value between -9999999999999990  and 99999999999999999" sqref="E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0  and 99999999999999999" sqref="E31">
      <formula1>-99999999999999900</formula1>
      <formula2>99999999999999900</formula2>
    </dataValidation>
    <dataValidation type="decimal" allowBlank="1" showInputMessage="1" showErrorMessage="1" errorTitle="Input Error" error="Please enter a numeric value between 0 and 99999999999999999" sqref="E3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5">
      <formula1>0</formula1>
      <formula2>99999999999999900</formula2>
    </dataValidation>
    <dataValidation type="decimal" allowBlank="1" showInputMessage="1" showErrorMessage="1" errorTitle="Input Error" error="Please enter a numeric value between -9999999999999990  and 99999999999999999" sqref="E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0  and 99999999999999999" sqref="E37">
      <formula1>-99999999999999900</formula1>
      <formula2>99999999999999900</formula2>
    </dataValidation>
    <dataValidation type="decimal" allowBlank="1" showInputMessage="1" showErrorMessage="1" errorTitle="Input Error" error="Please enter a numeric value between 0 and 99999999999999999" sqref="E3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0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5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2">
      <formula1>0</formula1>
      <formula2>99999999999999900</formula2>
    </dataValidation>
  </dataValidations>
  <hyperlinks>
    <hyperlink ref="E4" location="Navigation!A1" display="Back To Navigation Page"/>
  </hyperlinks>
  <pageMargins left="0.75" right="0.75" top="1" bottom="1" header="0.5" footer="0.5"/>
  <headerFooter alignWithMargins="0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H46"/>
  <sheetViews>
    <sheetView showGridLines="0" topLeftCell="D1" workbookViewId="0">
      <selection sqref="A1:C1048576"/>
    </sheetView>
  </sheetViews>
  <sheetFormatPr defaultRowHeight="15" x14ac:dyDescent="0.25"/>
  <cols>
    <col min="1" max="3" width="9.140625" hidden="1" customWidth="1"/>
    <col min="4" max="4" width="73.28515625" customWidth="1"/>
    <col min="5" max="5" width="19" customWidth="1"/>
  </cols>
  <sheetData>
    <row r="1" spans="1:8" ht="27.95" customHeight="1" x14ac:dyDescent="0.3">
      <c r="A1" s="10" t="s">
        <v>909</v>
      </c>
      <c r="D1" s="167" t="s">
        <v>316</v>
      </c>
      <c r="E1" s="167"/>
      <c r="F1" s="167"/>
      <c r="G1" s="167"/>
      <c r="H1" s="167"/>
    </row>
    <row r="3" spans="1:8" x14ac:dyDescent="0.25">
      <c r="E3" s="68"/>
    </row>
    <row r="4" spans="1:8" x14ac:dyDescent="0.25">
      <c r="E4" s="68" t="s">
        <v>235</v>
      </c>
    </row>
    <row r="5" spans="1:8" x14ac:dyDescent="0.25">
      <c r="A5" s="115"/>
      <c r="B5" s="115"/>
      <c r="C5" s="115" t="s">
        <v>427</v>
      </c>
      <c r="D5" s="115"/>
      <c r="E5" s="116"/>
      <c r="F5" s="115"/>
      <c r="G5" s="115"/>
    </row>
    <row r="6" spans="1:8" hidden="1" x14ac:dyDescent="0.25">
      <c r="A6" s="115"/>
      <c r="B6" s="115"/>
      <c r="C6" s="115"/>
      <c r="D6" s="115"/>
      <c r="E6" s="115"/>
      <c r="F6" s="115"/>
      <c r="G6" s="115"/>
    </row>
    <row r="7" spans="1:8" hidden="1" x14ac:dyDescent="0.25">
      <c r="A7" s="115"/>
      <c r="B7" s="115"/>
      <c r="C7" s="115"/>
      <c r="D7" s="115"/>
      <c r="E7" s="115"/>
      <c r="F7" s="115"/>
      <c r="G7" s="115"/>
    </row>
    <row r="8" spans="1:8" hidden="1" x14ac:dyDescent="0.25">
      <c r="A8" s="115"/>
      <c r="B8" s="115"/>
      <c r="C8" s="115" t="s">
        <v>282</v>
      </c>
      <c r="D8" s="115" t="s">
        <v>1335</v>
      </c>
      <c r="E8" s="115"/>
      <c r="F8" s="115" t="s">
        <v>281</v>
      </c>
      <c r="G8" s="115" t="s">
        <v>1330</v>
      </c>
    </row>
    <row r="9" spans="1:8" x14ac:dyDescent="0.25">
      <c r="A9" s="115"/>
      <c r="B9" s="115"/>
      <c r="C9" s="117" t="s">
        <v>1335</v>
      </c>
      <c r="D9" s="17" t="s">
        <v>428</v>
      </c>
      <c r="E9" s="49" t="s">
        <v>674</v>
      </c>
      <c r="G9" s="115"/>
    </row>
    <row r="10" spans="1:8" hidden="1" x14ac:dyDescent="0.25">
      <c r="A10" s="115"/>
      <c r="B10" s="115"/>
      <c r="C10" s="115" t="s">
        <v>281</v>
      </c>
      <c r="G10" s="115"/>
    </row>
    <row r="11" spans="1:8" x14ac:dyDescent="0.25">
      <c r="A11" s="115" t="s">
        <v>1855</v>
      </c>
      <c r="B11" s="115"/>
      <c r="C11" s="115"/>
      <c r="D11" s="11" t="s">
        <v>429</v>
      </c>
      <c r="E11" s="82"/>
      <c r="G11" s="115"/>
    </row>
    <row r="12" spans="1:8" x14ac:dyDescent="0.25">
      <c r="A12" s="115" t="s">
        <v>1058</v>
      </c>
      <c r="B12" s="115"/>
      <c r="C12" s="115"/>
      <c r="D12" s="11" t="s">
        <v>430</v>
      </c>
      <c r="E12" s="82"/>
      <c r="G12" s="115"/>
    </row>
    <row r="13" spans="1:8" x14ac:dyDescent="0.25">
      <c r="A13" s="115" t="s">
        <v>1059</v>
      </c>
      <c r="B13" s="115"/>
      <c r="C13" s="115"/>
      <c r="D13" s="11" t="s">
        <v>431</v>
      </c>
      <c r="E13" s="82"/>
      <c r="G13" s="115"/>
    </row>
    <row r="14" spans="1:8" x14ac:dyDescent="0.25">
      <c r="A14" s="115" t="s">
        <v>1660</v>
      </c>
      <c r="B14" s="115"/>
      <c r="C14" s="115"/>
      <c r="D14" s="11" t="s">
        <v>432</v>
      </c>
      <c r="E14" s="82"/>
      <c r="G14" s="115"/>
    </row>
    <row r="15" spans="1:8" x14ac:dyDescent="0.25">
      <c r="A15" s="115" t="s">
        <v>1661</v>
      </c>
      <c r="B15" s="115"/>
      <c r="C15" s="115"/>
      <c r="D15" s="11" t="s">
        <v>611</v>
      </c>
      <c r="E15" s="82"/>
      <c r="G15" s="115"/>
    </row>
    <row r="16" spans="1:8" x14ac:dyDescent="0.25">
      <c r="A16" s="115" t="s">
        <v>1662</v>
      </c>
      <c r="B16" s="115"/>
      <c r="C16" s="115"/>
      <c r="D16" s="11" t="s">
        <v>67</v>
      </c>
      <c r="E16" s="82"/>
      <c r="G16" s="115"/>
    </row>
    <row r="17" spans="1:7" x14ac:dyDescent="0.25">
      <c r="A17" s="115" t="s">
        <v>1663</v>
      </c>
      <c r="B17" s="115"/>
      <c r="C17" s="115"/>
      <c r="D17" s="11" t="s">
        <v>68</v>
      </c>
      <c r="E17" s="82"/>
      <c r="G17" s="115"/>
    </row>
    <row r="18" spans="1:7" ht="15" customHeight="1" x14ac:dyDescent="0.25">
      <c r="A18" s="115" t="s">
        <v>1664</v>
      </c>
      <c r="B18" s="115"/>
      <c r="C18" s="115"/>
      <c r="D18" s="11" t="s">
        <v>69</v>
      </c>
      <c r="E18" s="82"/>
      <c r="G18" s="115"/>
    </row>
    <row r="19" spans="1:7" x14ac:dyDescent="0.25">
      <c r="A19" s="115" t="s">
        <v>1665</v>
      </c>
      <c r="B19" s="115"/>
      <c r="C19" s="115"/>
      <c r="D19" s="11" t="s">
        <v>70</v>
      </c>
      <c r="E19" s="82"/>
      <c r="G19" s="115"/>
    </row>
    <row r="20" spans="1:7" x14ac:dyDescent="0.25">
      <c r="A20" s="115" t="s">
        <v>478</v>
      </c>
      <c r="B20" s="115"/>
      <c r="C20" s="115"/>
      <c r="D20" s="11" t="s">
        <v>71</v>
      </c>
      <c r="E20" s="82"/>
      <c r="G20" s="115"/>
    </row>
    <row r="21" spans="1:7" x14ac:dyDescent="0.25">
      <c r="A21" s="115" t="s">
        <v>1666</v>
      </c>
      <c r="B21" s="115"/>
      <c r="C21" s="115"/>
      <c r="D21" s="11" t="s">
        <v>72</v>
      </c>
      <c r="E21" s="82"/>
      <c r="G21" s="115"/>
    </row>
    <row r="22" spans="1:7" x14ac:dyDescent="0.25">
      <c r="A22" s="115" t="s">
        <v>1667</v>
      </c>
      <c r="B22" s="115"/>
      <c r="C22" s="115"/>
      <c r="D22" s="11" t="s">
        <v>73</v>
      </c>
      <c r="E22" s="82"/>
      <c r="G22" s="115"/>
    </row>
    <row r="23" spans="1:7" ht="15" customHeight="1" x14ac:dyDescent="0.25">
      <c r="A23" s="115" t="s">
        <v>1668</v>
      </c>
      <c r="B23" s="115"/>
      <c r="C23" s="115"/>
      <c r="D23" s="11" t="s">
        <v>1737</v>
      </c>
      <c r="E23" s="82"/>
      <c r="G23" s="115"/>
    </row>
    <row r="24" spans="1:7" x14ac:dyDescent="0.25">
      <c r="A24" s="115" t="s">
        <v>259</v>
      </c>
      <c r="B24" s="115"/>
      <c r="C24" s="115"/>
      <c r="D24" s="11" t="s">
        <v>1738</v>
      </c>
      <c r="E24" s="82"/>
      <c r="G24" s="115"/>
    </row>
    <row r="25" spans="1:7" x14ac:dyDescent="0.25">
      <c r="A25" s="115" t="s">
        <v>260</v>
      </c>
      <c r="B25" s="115"/>
      <c r="C25" s="115"/>
      <c r="D25" s="11" t="s">
        <v>1739</v>
      </c>
      <c r="E25" s="82"/>
      <c r="G25" s="115"/>
    </row>
    <row r="26" spans="1:7" x14ac:dyDescent="0.25">
      <c r="A26" s="115" t="s">
        <v>261</v>
      </c>
      <c r="B26" s="115"/>
      <c r="C26" s="115"/>
      <c r="D26" s="11" t="s">
        <v>1740</v>
      </c>
      <c r="E26" s="82"/>
      <c r="G26" s="115"/>
    </row>
    <row r="27" spans="1:7" x14ac:dyDescent="0.25">
      <c r="A27" s="115" t="s">
        <v>262</v>
      </c>
      <c r="B27" s="115"/>
      <c r="C27" s="115"/>
      <c r="D27" s="11" t="s">
        <v>1741</v>
      </c>
      <c r="E27" s="82"/>
      <c r="G27" s="115"/>
    </row>
    <row r="28" spans="1:7" x14ac:dyDescent="0.25">
      <c r="A28" s="115" t="s">
        <v>263</v>
      </c>
      <c r="B28" s="115"/>
      <c r="C28" s="115"/>
      <c r="D28" s="11" t="s">
        <v>955</v>
      </c>
      <c r="E28" s="82"/>
      <c r="G28" s="115"/>
    </row>
    <row r="29" spans="1:7" x14ac:dyDescent="0.25">
      <c r="A29" s="115" t="s">
        <v>264</v>
      </c>
      <c r="B29" s="115"/>
      <c r="C29" s="115"/>
      <c r="D29" s="11" t="s">
        <v>956</v>
      </c>
      <c r="E29" s="82"/>
      <c r="G29" s="115"/>
    </row>
    <row r="30" spans="1:7" x14ac:dyDescent="0.25">
      <c r="A30" s="115" t="s">
        <v>265</v>
      </c>
      <c r="B30" s="115"/>
      <c r="C30" s="115"/>
      <c r="D30" s="11" t="s">
        <v>957</v>
      </c>
      <c r="E30" s="82"/>
      <c r="G30" s="115"/>
    </row>
    <row r="31" spans="1:7" x14ac:dyDescent="0.25">
      <c r="A31" s="115" t="s">
        <v>266</v>
      </c>
      <c r="B31" s="115"/>
      <c r="C31" s="115"/>
      <c r="D31" s="11" t="s">
        <v>958</v>
      </c>
      <c r="E31" s="88"/>
      <c r="G31" s="115"/>
    </row>
    <row r="32" spans="1:7" x14ac:dyDescent="0.25">
      <c r="A32" s="115" t="s">
        <v>267</v>
      </c>
      <c r="B32" s="115"/>
      <c r="C32" s="115"/>
      <c r="D32" s="11" t="s">
        <v>959</v>
      </c>
      <c r="E32" s="88"/>
      <c r="G32" s="115"/>
    </row>
    <row r="33" spans="1:7" x14ac:dyDescent="0.25">
      <c r="A33" s="115" t="s">
        <v>268</v>
      </c>
      <c r="B33" s="115"/>
      <c r="C33" s="115"/>
      <c r="D33" s="11" t="s">
        <v>960</v>
      </c>
      <c r="E33" s="88"/>
      <c r="G33" s="115"/>
    </row>
    <row r="34" spans="1:7" x14ac:dyDescent="0.25">
      <c r="A34" s="115" t="s">
        <v>269</v>
      </c>
      <c r="B34" s="115"/>
      <c r="C34" s="115"/>
      <c r="D34" s="11" t="s">
        <v>961</v>
      </c>
      <c r="E34" s="88"/>
      <c r="G34" s="115"/>
    </row>
    <row r="35" spans="1:7" x14ac:dyDescent="0.25">
      <c r="A35" s="115" t="s">
        <v>487</v>
      </c>
      <c r="B35" s="115"/>
      <c r="C35" s="115"/>
      <c r="D35" s="11" t="s">
        <v>962</v>
      </c>
      <c r="E35" s="88"/>
      <c r="G35" s="115"/>
    </row>
    <row r="36" spans="1:7" x14ac:dyDescent="0.25">
      <c r="A36" s="115" t="s">
        <v>1169</v>
      </c>
      <c r="B36" s="115"/>
      <c r="C36" s="115"/>
      <c r="D36" s="11" t="s">
        <v>963</v>
      </c>
      <c r="E36" s="88"/>
      <c r="G36" s="115"/>
    </row>
    <row r="37" spans="1:7" x14ac:dyDescent="0.25">
      <c r="A37" s="115" t="s">
        <v>878</v>
      </c>
      <c r="B37" s="115"/>
      <c r="C37" s="115"/>
      <c r="D37" s="11" t="s">
        <v>254</v>
      </c>
      <c r="E37" s="88"/>
      <c r="G37" s="115"/>
    </row>
    <row r="38" spans="1:7" x14ac:dyDescent="0.25">
      <c r="A38" s="115" t="s">
        <v>879</v>
      </c>
      <c r="B38" s="115"/>
      <c r="C38" s="115"/>
      <c r="D38" s="11" t="s">
        <v>255</v>
      </c>
      <c r="E38" s="88"/>
      <c r="G38" s="115"/>
    </row>
    <row r="39" spans="1:7" x14ac:dyDescent="0.25">
      <c r="A39" s="115" t="s">
        <v>586</v>
      </c>
      <c r="B39" s="115"/>
      <c r="C39" s="115"/>
      <c r="D39" s="11" t="s">
        <v>256</v>
      </c>
      <c r="E39" s="88"/>
      <c r="G39" s="115"/>
    </row>
    <row r="40" spans="1:7" ht="15" customHeight="1" x14ac:dyDescent="0.25">
      <c r="A40" s="115" t="s">
        <v>1396</v>
      </c>
      <c r="B40" s="115"/>
      <c r="C40" s="115"/>
      <c r="D40" s="11" t="s">
        <v>257</v>
      </c>
      <c r="E40" s="82"/>
      <c r="G40" s="115"/>
    </row>
    <row r="41" spans="1:7" ht="15" customHeight="1" x14ac:dyDescent="0.25">
      <c r="A41" s="115" t="s">
        <v>587</v>
      </c>
      <c r="B41" s="115"/>
      <c r="C41" s="115"/>
      <c r="D41" s="11" t="s">
        <v>258</v>
      </c>
      <c r="E41" s="82"/>
      <c r="G41" s="115"/>
    </row>
    <row r="42" spans="1:7" ht="15" customHeight="1" x14ac:dyDescent="0.25">
      <c r="A42" s="115" t="s">
        <v>1348</v>
      </c>
      <c r="B42" s="115"/>
      <c r="C42" s="115"/>
      <c r="D42" s="11" t="s">
        <v>326</v>
      </c>
      <c r="E42" s="82"/>
      <c r="G42" s="115"/>
    </row>
    <row r="43" spans="1:7" x14ac:dyDescent="0.25">
      <c r="A43" s="115" t="s">
        <v>1349</v>
      </c>
      <c r="B43" s="115"/>
      <c r="C43" s="115"/>
      <c r="D43" s="11" t="s">
        <v>327</v>
      </c>
      <c r="E43" s="82"/>
      <c r="G43" s="115"/>
    </row>
    <row r="44" spans="1:7" ht="15" customHeight="1" x14ac:dyDescent="0.25">
      <c r="A44" s="115" t="s">
        <v>1350</v>
      </c>
      <c r="B44" s="115"/>
      <c r="C44" s="115"/>
      <c r="D44" s="11" t="s">
        <v>328</v>
      </c>
      <c r="E44" s="82"/>
      <c r="G44" s="115"/>
    </row>
    <row r="45" spans="1:7" x14ac:dyDescent="0.25">
      <c r="A45" s="115"/>
      <c r="B45" s="115"/>
      <c r="C45" s="115" t="s">
        <v>281</v>
      </c>
      <c r="G45" s="115"/>
    </row>
    <row r="46" spans="1:7" x14ac:dyDescent="0.25">
      <c r="A46" s="115"/>
      <c r="B46" s="115"/>
      <c r="C46" s="115" t="s">
        <v>1331</v>
      </c>
      <c r="D46" s="115"/>
      <c r="E46" s="115"/>
      <c r="F46" s="115"/>
      <c r="G46" s="115" t="s">
        <v>1332</v>
      </c>
    </row>
  </sheetData>
  <mergeCells count="1">
    <mergeCell ref="D1:H1"/>
  </mergeCells>
  <phoneticPr fontId="3" type="noConversion"/>
  <dataValidations count="34">
    <dataValidation type="decimal" allowBlank="1" showInputMessage="1" showErrorMessage="1" errorTitle="Input Error" error="Please enter a numeric value between 0 and 99999999999999999" sqref="E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4">
      <formula1>0</formula1>
      <formula2>99999999999999900</formula2>
    </dataValidation>
  </dataValidations>
  <hyperlinks>
    <hyperlink ref="E4" location="Navigation!A1" display="Back To Navigation Page"/>
  </hyperlinks>
  <pageMargins left="0.75" right="0.75" top="1" bottom="1" header="0.5" footer="0.5"/>
  <headerFooter alignWithMargins="0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/>
  <dimension ref="A1:H80"/>
  <sheetViews>
    <sheetView showGridLines="0" topLeftCell="D1" workbookViewId="0">
      <selection sqref="A1:C1048576"/>
    </sheetView>
  </sheetViews>
  <sheetFormatPr defaultRowHeight="15" x14ac:dyDescent="0.25"/>
  <cols>
    <col min="1" max="3" width="9.140625" hidden="1" customWidth="1"/>
    <col min="4" max="4" width="63.85546875" customWidth="1"/>
    <col min="5" max="5" width="20.7109375" customWidth="1"/>
  </cols>
  <sheetData>
    <row r="1" spans="1:8" ht="27.95" customHeight="1" x14ac:dyDescent="0.3">
      <c r="A1" s="10" t="s">
        <v>638</v>
      </c>
      <c r="D1" s="167" t="s">
        <v>317</v>
      </c>
      <c r="E1" s="167"/>
      <c r="F1" s="167"/>
      <c r="G1" s="167"/>
      <c r="H1" s="167"/>
    </row>
    <row r="3" spans="1:8" x14ac:dyDescent="0.25">
      <c r="E3" s="68"/>
    </row>
    <row r="4" spans="1:8" x14ac:dyDescent="0.25">
      <c r="E4" s="68" t="s">
        <v>235</v>
      </c>
    </row>
    <row r="5" spans="1:8" x14ac:dyDescent="0.25">
      <c r="A5" s="115"/>
      <c r="B5" s="115"/>
      <c r="C5" s="115" t="s">
        <v>562</v>
      </c>
      <c r="D5" s="115"/>
      <c r="E5" s="116"/>
      <c r="F5" s="115"/>
      <c r="G5" s="115"/>
    </row>
    <row r="6" spans="1:8" hidden="1" x14ac:dyDescent="0.25">
      <c r="A6" s="115"/>
      <c r="B6" s="115"/>
      <c r="C6" s="115"/>
      <c r="D6" s="115"/>
      <c r="E6" s="115"/>
      <c r="F6" s="115"/>
      <c r="G6" s="115"/>
    </row>
    <row r="7" spans="1:8" hidden="1" x14ac:dyDescent="0.25">
      <c r="A7" s="115"/>
      <c r="B7" s="115"/>
      <c r="C7" s="115"/>
      <c r="D7" s="115"/>
      <c r="E7" s="115"/>
      <c r="F7" s="115"/>
      <c r="G7" s="115"/>
    </row>
    <row r="8" spans="1:8" hidden="1" x14ac:dyDescent="0.25">
      <c r="A8" s="115"/>
      <c r="B8" s="115"/>
      <c r="C8" s="115" t="s">
        <v>282</v>
      </c>
      <c r="D8" s="115" t="s">
        <v>1335</v>
      </c>
      <c r="E8" s="115"/>
      <c r="F8" s="115" t="s">
        <v>281</v>
      </c>
      <c r="G8" s="115" t="s">
        <v>1330</v>
      </c>
    </row>
    <row r="9" spans="1:8" hidden="1" x14ac:dyDescent="0.25">
      <c r="A9" s="115"/>
      <c r="B9" s="115"/>
      <c r="C9" s="115" t="s">
        <v>281</v>
      </c>
      <c r="G9" s="115"/>
    </row>
    <row r="10" spans="1:8" x14ac:dyDescent="0.25">
      <c r="A10" s="115"/>
      <c r="B10" s="115"/>
      <c r="C10" s="115"/>
      <c r="D10" s="177" t="s">
        <v>563</v>
      </c>
      <c r="E10" s="178"/>
      <c r="G10" s="115"/>
    </row>
    <row r="11" spans="1:8" x14ac:dyDescent="0.25">
      <c r="A11" s="115"/>
      <c r="B11" s="115"/>
      <c r="C11" s="115"/>
      <c r="D11" s="177" t="s">
        <v>1093</v>
      </c>
      <c r="E11" s="178"/>
      <c r="G11" s="115"/>
    </row>
    <row r="12" spans="1:8" x14ac:dyDescent="0.25">
      <c r="A12" s="115" t="s">
        <v>553</v>
      </c>
      <c r="B12" s="115"/>
      <c r="C12" s="115"/>
      <c r="D12" s="11" t="s">
        <v>564</v>
      </c>
      <c r="E12" s="87">
        <f>E13+E34</f>
        <v>0</v>
      </c>
      <c r="G12" s="115"/>
    </row>
    <row r="13" spans="1:8" x14ac:dyDescent="0.25">
      <c r="A13" s="115" t="s">
        <v>553</v>
      </c>
      <c r="B13" s="115" t="s">
        <v>13</v>
      </c>
      <c r="C13" s="115"/>
      <c r="D13" s="11" t="s">
        <v>565</v>
      </c>
      <c r="E13" s="87">
        <f>E14+E19+E24+E29</f>
        <v>0</v>
      </c>
      <c r="G13" s="115"/>
    </row>
    <row r="14" spans="1:8" x14ac:dyDescent="0.25">
      <c r="A14" s="115" t="s">
        <v>553</v>
      </c>
      <c r="B14" s="115" t="s">
        <v>1204</v>
      </c>
      <c r="C14" s="115"/>
      <c r="D14" s="11" t="s">
        <v>566</v>
      </c>
      <c r="E14" s="87">
        <f>E15+E16-E17+E18</f>
        <v>0</v>
      </c>
      <c r="G14" s="115"/>
    </row>
    <row r="15" spans="1:8" x14ac:dyDescent="0.25">
      <c r="A15" s="115" t="s">
        <v>14</v>
      </c>
      <c r="B15" s="115" t="s">
        <v>1204</v>
      </c>
      <c r="C15" s="115"/>
      <c r="D15" s="11" t="s">
        <v>471</v>
      </c>
      <c r="E15" s="79"/>
      <c r="G15" s="115"/>
    </row>
    <row r="16" spans="1:8" x14ac:dyDescent="0.25">
      <c r="A16" s="115" t="s">
        <v>15</v>
      </c>
      <c r="B16" s="115" t="s">
        <v>1204</v>
      </c>
      <c r="C16" s="115"/>
      <c r="D16" s="11" t="s">
        <v>472</v>
      </c>
      <c r="E16" s="79"/>
      <c r="G16" s="115"/>
    </row>
    <row r="17" spans="1:7" x14ac:dyDescent="0.25">
      <c r="A17" s="115" t="s">
        <v>1197</v>
      </c>
      <c r="B17" s="115" t="s">
        <v>1204</v>
      </c>
      <c r="C17" s="115"/>
      <c r="D17" s="11" t="s">
        <v>473</v>
      </c>
      <c r="E17" s="79"/>
      <c r="G17" s="115"/>
    </row>
    <row r="18" spans="1:7" ht="15" customHeight="1" x14ac:dyDescent="0.25">
      <c r="A18" s="115" t="s">
        <v>16</v>
      </c>
      <c r="B18" s="115" t="s">
        <v>1204</v>
      </c>
      <c r="C18" s="115"/>
      <c r="D18" s="11" t="s">
        <v>1094</v>
      </c>
      <c r="E18" s="79"/>
      <c r="G18" s="115"/>
    </row>
    <row r="19" spans="1:7" x14ac:dyDescent="0.25">
      <c r="A19" s="115" t="s">
        <v>553</v>
      </c>
      <c r="B19" s="115" t="s">
        <v>1168</v>
      </c>
      <c r="C19" s="115"/>
      <c r="D19" s="11" t="s">
        <v>474</v>
      </c>
      <c r="E19" s="87">
        <f>E20+E21-E22+E23</f>
        <v>0</v>
      </c>
      <c r="G19" s="115"/>
    </row>
    <row r="20" spans="1:7" x14ac:dyDescent="0.25">
      <c r="A20" s="115" t="s">
        <v>14</v>
      </c>
      <c r="B20" s="115" t="s">
        <v>1168</v>
      </c>
      <c r="C20" s="115"/>
      <c r="D20" s="11" t="s">
        <v>471</v>
      </c>
      <c r="E20" s="79"/>
      <c r="G20" s="115"/>
    </row>
    <row r="21" spans="1:7" x14ac:dyDescent="0.25">
      <c r="A21" s="115" t="s">
        <v>15</v>
      </c>
      <c r="B21" s="115" t="s">
        <v>1168</v>
      </c>
      <c r="C21" s="115"/>
      <c r="D21" s="11" t="s">
        <v>472</v>
      </c>
      <c r="E21" s="79"/>
      <c r="G21" s="115"/>
    </row>
    <row r="22" spans="1:7" x14ac:dyDescent="0.25">
      <c r="A22" s="115" t="s">
        <v>1197</v>
      </c>
      <c r="B22" s="115" t="s">
        <v>1168</v>
      </c>
      <c r="C22" s="115"/>
      <c r="D22" s="11" t="s">
        <v>473</v>
      </c>
      <c r="E22" s="79"/>
      <c r="G22" s="115"/>
    </row>
    <row r="23" spans="1:7" ht="15" customHeight="1" x14ac:dyDescent="0.25">
      <c r="A23" s="115" t="s">
        <v>16</v>
      </c>
      <c r="B23" s="115" t="s">
        <v>1168</v>
      </c>
      <c r="C23" s="115"/>
      <c r="D23" s="11" t="s">
        <v>1094</v>
      </c>
      <c r="E23" s="79"/>
      <c r="G23" s="115"/>
    </row>
    <row r="24" spans="1:7" x14ac:dyDescent="0.25">
      <c r="A24" s="115" t="s">
        <v>553</v>
      </c>
      <c r="B24" s="115" t="s">
        <v>10</v>
      </c>
      <c r="C24" s="115"/>
      <c r="D24" s="11" t="s">
        <v>475</v>
      </c>
      <c r="E24" s="87">
        <f>E25+E26-E27+E28</f>
        <v>0</v>
      </c>
      <c r="G24" s="115"/>
    </row>
    <row r="25" spans="1:7" x14ac:dyDescent="0.25">
      <c r="A25" s="115" t="s">
        <v>14</v>
      </c>
      <c r="B25" s="115" t="s">
        <v>10</v>
      </c>
      <c r="C25" s="115"/>
      <c r="D25" s="11" t="s">
        <v>471</v>
      </c>
      <c r="E25" s="79"/>
      <c r="G25" s="115"/>
    </row>
    <row r="26" spans="1:7" x14ac:dyDescent="0.25">
      <c r="A26" s="115" t="s">
        <v>15</v>
      </c>
      <c r="B26" s="115" t="s">
        <v>10</v>
      </c>
      <c r="C26" s="115"/>
      <c r="D26" s="11" t="s">
        <v>472</v>
      </c>
      <c r="E26" s="79"/>
      <c r="G26" s="115"/>
    </row>
    <row r="27" spans="1:7" x14ac:dyDescent="0.25">
      <c r="A27" s="115" t="s">
        <v>1197</v>
      </c>
      <c r="B27" s="115" t="s">
        <v>10</v>
      </c>
      <c r="C27" s="115"/>
      <c r="D27" s="11" t="s">
        <v>473</v>
      </c>
      <c r="E27" s="79"/>
      <c r="G27" s="115"/>
    </row>
    <row r="28" spans="1:7" ht="15" customHeight="1" x14ac:dyDescent="0.25">
      <c r="A28" s="115" t="s">
        <v>16</v>
      </c>
      <c r="B28" s="115" t="s">
        <v>10</v>
      </c>
      <c r="C28" s="115"/>
      <c r="D28" s="11" t="s">
        <v>1094</v>
      </c>
      <c r="E28" s="79"/>
      <c r="G28" s="115"/>
    </row>
    <row r="29" spans="1:7" x14ac:dyDescent="0.25">
      <c r="A29" s="115" t="s">
        <v>553</v>
      </c>
      <c r="B29" s="115" t="s">
        <v>11</v>
      </c>
      <c r="C29" s="115"/>
      <c r="D29" s="11" t="s">
        <v>518</v>
      </c>
      <c r="E29" s="87">
        <f>E30+E31-E32+E33</f>
        <v>0</v>
      </c>
      <c r="G29" s="115"/>
    </row>
    <row r="30" spans="1:7" x14ac:dyDescent="0.25">
      <c r="A30" s="115" t="s">
        <v>14</v>
      </c>
      <c r="B30" s="115" t="s">
        <v>11</v>
      </c>
      <c r="C30" s="115"/>
      <c r="D30" s="11" t="s">
        <v>471</v>
      </c>
      <c r="E30" s="79"/>
      <c r="G30" s="115"/>
    </row>
    <row r="31" spans="1:7" x14ac:dyDescent="0.25">
      <c r="A31" s="115" t="s">
        <v>15</v>
      </c>
      <c r="B31" s="115" t="s">
        <v>11</v>
      </c>
      <c r="C31" s="115"/>
      <c r="D31" s="11" t="s">
        <v>472</v>
      </c>
      <c r="E31" s="79"/>
      <c r="G31" s="115"/>
    </row>
    <row r="32" spans="1:7" x14ac:dyDescent="0.25">
      <c r="A32" s="115" t="s">
        <v>1197</v>
      </c>
      <c r="B32" s="115" t="s">
        <v>11</v>
      </c>
      <c r="C32" s="115"/>
      <c r="D32" s="11" t="s">
        <v>473</v>
      </c>
      <c r="E32" s="79"/>
      <c r="G32" s="115"/>
    </row>
    <row r="33" spans="1:7" ht="15" customHeight="1" x14ac:dyDescent="0.25">
      <c r="A33" s="115" t="s">
        <v>16</v>
      </c>
      <c r="B33" s="115" t="s">
        <v>11</v>
      </c>
      <c r="C33" s="115"/>
      <c r="D33" s="11" t="s">
        <v>1094</v>
      </c>
      <c r="E33" s="79"/>
      <c r="G33" s="115"/>
    </row>
    <row r="34" spans="1:7" x14ac:dyDescent="0.25">
      <c r="A34" s="115" t="s">
        <v>553</v>
      </c>
      <c r="B34" s="115" t="s">
        <v>12</v>
      </c>
      <c r="C34" s="115"/>
      <c r="D34" s="11" t="s">
        <v>519</v>
      </c>
      <c r="E34" s="87">
        <f>E35+E36-E37</f>
        <v>0</v>
      </c>
      <c r="G34" s="115"/>
    </row>
    <row r="35" spans="1:7" x14ac:dyDescent="0.25">
      <c r="A35" s="115" t="s">
        <v>14</v>
      </c>
      <c r="B35" s="115" t="s">
        <v>12</v>
      </c>
      <c r="C35" s="115"/>
      <c r="D35" s="11" t="s">
        <v>471</v>
      </c>
      <c r="E35" s="79"/>
      <c r="G35" s="115"/>
    </row>
    <row r="36" spans="1:7" x14ac:dyDescent="0.25">
      <c r="A36" s="115" t="s">
        <v>15</v>
      </c>
      <c r="B36" s="115" t="s">
        <v>12</v>
      </c>
      <c r="C36" s="115"/>
      <c r="D36" s="11" t="s">
        <v>472</v>
      </c>
      <c r="E36" s="79"/>
      <c r="G36" s="115"/>
    </row>
    <row r="37" spans="1:7" x14ac:dyDescent="0.25">
      <c r="A37" s="115" t="s">
        <v>1197</v>
      </c>
      <c r="B37" s="115" t="s">
        <v>12</v>
      </c>
      <c r="C37" s="115"/>
      <c r="D37" s="11" t="s">
        <v>473</v>
      </c>
      <c r="E37" s="79"/>
      <c r="G37" s="115"/>
    </row>
    <row r="38" spans="1:7" x14ac:dyDescent="0.25">
      <c r="A38" s="115" t="s">
        <v>554</v>
      </c>
      <c r="B38" s="115"/>
      <c r="C38" s="115"/>
      <c r="D38" s="11" t="s">
        <v>520</v>
      </c>
      <c r="E38" s="79"/>
      <c r="G38" s="115"/>
    </row>
    <row r="39" spans="1:7" x14ac:dyDescent="0.25">
      <c r="A39" s="115" t="s">
        <v>669</v>
      </c>
      <c r="B39" s="115"/>
      <c r="C39" s="115"/>
      <c r="D39" s="11" t="s">
        <v>521</v>
      </c>
      <c r="E39" s="79"/>
      <c r="G39" s="115"/>
    </row>
    <row r="40" spans="1:7" x14ac:dyDescent="0.25">
      <c r="A40" s="115" t="s">
        <v>670</v>
      </c>
      <c r="B40" s="115"/>
      <c r="C40" s="115"/>
      <c r="D40" s="11" t="s">
        <v>522</v>
      </c>
      <c r="E40" s="79"/>
      <c r="G40" s="115"/>
    </row>
    <row r="41" spans="1:7" x14ac:dyDescent="0.25">
      <c r="A41" s="115" t="s">
        <v>671</v>
      </c>
      <c r="B41" s="115"/>
      <c r="C41" s="115"/>
      <c r="D41" s="11" t="s">
        <v>523</v>
      </c>
      <c r="E41" s="79"/>
      <c r="G41" s="115"/>
    </row>
    <row r="42" spans="1:7" x14ac:dyDescent="0.25">
      <c r="A42" s="115" t="s">
        <v>672</v>
      </c>
      <c r="B42" s="115"/>
      <c r="C42" s="115"/>
      <c r="D42" s="11" t="s">
        <v>524</v>
      </c>
      <c r="E42" s="79"/>
      <c r="G42" s="115"/>
    </row>
    <row r="43" spans="1:7" x14ac:dyDescent="0.25">
      <c r="A43" s="115" t="s">
        <v>673</v>
      </c>
      <c r="B43" s="115"/>
      <c r="C43" s="115"/>
      <c r="D43" s="11" t="s">
        <v>525</v>
      </c>
      <c r="E43" s="79"/>
      <c r="G43" s="115"/>
    </row>
    <row r="44" spans="1:7" x14ac:dyDescent="0.25">
      <c r="A44" s="115" t="s">
        <v>1203</v>
      </c>
      <c r="B44" s="115"/>
      <c r="C44" s="115"/>
      <c r="D44" s="14" t="s">
        <v>526</v>
      </c>
      <c r="E44" s="87">
        <f>E12+E38+E39+E40+E41+E42+E43</f>
        <v>0</v>
      </c>
      <c r="G44" s="115"/>
    </row>
    <row r="45" spans="1:7" x14ac:dyDescent="0.25">
      <c r="A45" s="115" t="s">
        <v>17</v>
      </c>
      <c r="B45" s="115"/>
      <c r="C45" s="115"/>
      <c r="D45" s="11" t="s">
        <v>527</v>
      </c>
      <c r="E45" s="79"/>
      <c r="G45" s="115"/>
    </row>
    <row r="46" spans="1:7" x14ac:dyDescent="0.25">
      <c r="A46" s="115" t="s">
        <v>18</v>
      </c>
      <c r="B46" s="115"/>
      <c r="C46" s="115"/>
      <c r="D46" s="11" t="s">
        <v>528</v>
      </c>
      <c r="E46" s="79"/>
      <c r="G46" s="115"/>
    </row>
    <row r="47" spans="1:7" x14ac:dyDescent="0.25">
      <c r="A47" s="115" t="s">
        <v>1588</v>
      </c>
      <c r="B47" s="115" t="s">
        <v>1853</v>
      </c>
      <c r="C47" s="115"/>
      <c r="D47" s="14" t="s">
        <v>529</v>
      </c>
      <c r="E47" s="87">
        <f>E48+E49</f>
        <v>0</v>
      </c>
      <c r="G47" s="115"/>
    </row>
    <row r="48" spans="1:7" x14ac:dyDescent="0.25">
      <c r="A48" s="115" t="s">
        <v>19</v>
      </c>
      <c r="B48" s="115" t="s">
        <v>1853</v>
      </c>
      <c r="C48" s="115"/>
      <c r="D48" s="11" t="s">
        <v>530</v>
      </c>
      <c r="E48" s="79"/>
      <c r="G48" s="115"/>
    </row>
    <row r="49" spans="1:7" x14ac:dyDescent="0.25">
      <c r="A49" s="115" t="s">
        <v>20</v>
      </c>
      <c r="B49" s="115" t="s">
        <v>1853</v>
      </c>
      <c r="C49" s="115"/>
      <c r="D49" s="11" t="s">
        <v>531</v>
      </c>
      <c r="E49" s="79"/>
      <c r="G49" s="115"/>
    </row>
    <row r="50" spans="1:7" x14ac:dyDescent="0.25">
      <c r="A50" s="115" t="s">
        <v>1588</v>
      </c>
      <c r="B50" s="115" t="s">
        <v>1854</v>
      </c>
      <c r="C50" s="115"/>
      <c r="D50" s="14" t="s">
        <v>532</v>
      </c>
      <c r="E50" s="87">
        <f>E51+E52</f>
        <v>0</v>
      </c>
      <c r="G50" s="115"/>
    </row>
    <row r="51" spans="1:7" x14ac:dyDescent="0.25">
      <c r="A51" s="115" t="s">
        <v>19</v>
      </c>
      <c r="B51" s="115" t="s">
        <v>1854</v>
      </c>
      <c r="C51" s="115"/>
      <c r="D51" s="11" t="s">
        <v>533</v>
      </c>
      <c r="E51" s="79"/>
      <c r="G51" s="115"/>
    </row>
    <row r="52" spans="1:7" x14ac:dyDescent="0.25">
      <c r="A52" s="115" t="s">
        <v>20</v>
      </c>
      <c r="B52" s="115" t="s">
        <v>1854</v>
      </c>
      <c r="C52" s="115"/>
      <c r="D52" s="11" t="s">
        <v>534</v>
      </c>
      <c r="E52" s="79"/>
      <c r="G52" s="115"/>
    </row>
    <row r="53" spans="1:7" x14ac:dyDescent="0.25">
      <c r="A53" s="115"/>
      <c r="B53" s="115"/>
      <c r="C53" s="115"/>
      <c r="D53" s="177" t="s">
        <v>535</v>
      </c>
      <c r="E53" s="178"/>
      <c r="G53" s="115"/>
    </row>
    <row r="54" spans="1:7" x14ac:dyDescent="0.25">
      <c r="A54" s="115" t="s">
        <v>1743</v>
      </c>
      <c r="B54" s="115"/>
      <c r="C54" s="115"/>
      <c r="D54" s="11" t="s">
        <v>536</v>
      </c>
      <c r="E54" s="79"/>
      <c r="G54" s="115"/>
    </row>
    <row r="55" spans="1:7" x14ac:dyDescent="0.25">
      <c r="A55" s="115" t="s">
        <v>1744</v>
      </c>
      <c r="B55" s="115"/>
      <c r="C55" s="115"/>
      <c r="D55" s="11" t="s">
        <v>537</v>
      </c>
      <c r="E55" s="79"/>
      <c r="G55" s="115"/>
    </row>
    <row r="56" spans="1:7" x14ac:dyDescent="0.25">
      <c r="A56" s="115" t="s">
        <v>1405</v>
      </c>
      <c r="B56" s="115"/>
      <c r="C56" s="115"/>
      <c r="D56" s="11" t="s">
        <v>538</v>
      </c>
      <c r="E56" s="79"/>
      <c r="G56" s="115"/>
    </row>
    <row r="57" spans="1:7" x14ac:dyDescent="0.25">
      <c r="A57" s="115" t="s">
        <v>1406</v>
      </c>
      <c r="B57" s="115"/>
      <c r="C57" s="115"/>
      <c r="D57" s="11" t="s">
        <v>539</v>
      </c>
      <c r="E57" s="88"/>
      <c r="G57" s="115"/>
    </row>
    <row r="58" spans="1:7" x14ac:dyDescent="0.25">
      <c r="A58" s="115" t="s">
        <v>1407</v>
      </c>
      <c r="B58" s="115"/>
      <c r="C58" s="115"/>
      <c r="D58" s="11" t="s">
        <v>797</v>
      </c>
      <c r="E58" s="29"/>
      <c r="G58" s="115"/>
    </row>
    <row r="59" spans="1:7" ht="15" customHeight="1" x14ac:dyDescent="0.25">
      <c r="A59" s="115" t="s">
        <v>1408</v>
      </c>
      <c r="B59" s="115"/>
      <c r="C59" s="115"/>
      <c r="D59" s="11" t="s">
        <v>571</v>
      </c>
      <c r="E59" s="149"/>
      <c r="G59" s="115"/>
    </row>
    <row r="60" spans="1:7" ht="15" customHeight="1" x14ac:dyDescent="0.25">
      <c r="A60" s="115" t="s">
        <v>1409</v>
      </c>
      <c r="B60" s="115"/>
      <c r="C60" s="115"/>
      <c r="D60" s="11" t="s">
        <v>572</v>
      </c>
      <c r="E60" s="29"/>
      <c r="G60" s="115"/>
    </row>
    <row r="61" spans="1:7" x14ac:dyDescent="0.25">
      <c r="A61" s="115" t="s">
        <v>1410</v>
      </c>
      <c r="B61" s="115"/>
      <c r="C61" s="115"/>
      <c r="D61" s="11" t="s">
        <v>573</v>
      </c>
      <c r="E61" s="79"/>
      <c r="G61" s="115"/>
    </row>
    <row r="62" spans="1:7" ht="15" customHeight="1" x14ac:dyDescent="0.25">
      <c r="A62" s="115" t="s">
        <v>1411</v>
      </c>
      <c r="B62" s="115"/>
      <c r="C62" s="115"/>
      <c r="D62" s="11" t="s">
        <v>574</v>
      </c>
      <c r="E62" s="88"/>
      <c r="G62" s="115"/>
    </row>
    <row r="63" spans="1:7" ht="15" customHeight="1" x14ac:dyDescent="0.25">
      <c r="A63" s="115" t="s">
        <v>1412</v>
      </c>
      <c r="B63" s="115"/>
      <c r="C63" s="115"/>
      <c r="D63" s="11" t="s">
        <v>575</v>
      </c>
      <c r="E63" s="29"/>
      <c r="G63" s="115"/>
    </row>
    <row r="64" spans="1:7" x14ac:dyDescent="0.25">
      <c r="A64" s="115" t="s">
        <v>46</v>
      </c>
      <c r="B64" s="115"/>
      <c r="C64" s="115"/>
      <c r="D64" s="11" t="s">
        <v>576</v>
      </c>
      <c r="E64" s="29"/>
      <c r="G64" s="115"/>
    </row>
    <row r="65" spans="1:7" x14ac:dyDescent="0.25">
      <c r="A65" s="115" t="s">
        <v>47</v>
      </c>
      <c r="B65" s="115"/>
      <c r="C65" s="115"/>
      <c r="D65" s="11" t="s">
        <v>577</v>
      </c>
      <c r="E65" s="79"/>
      <c r="G65" s="115"/>
    </row>
    <row r="66" spans="1:7" x14ac:dyDescent="0.25">
      <c r="A66" s="115" t="s">
        <v>48</v>
      </c>
      <c r="B66" s="115"/>
      <c r="C66" s="115"/>
      <c r="D66" s="11" t="s">
        <v>1669</v>
      </c>
      <c r="E66" s="79"/>
      <c r="G66" s="115"/>
    </row>
    <row r="67" spans="1:7" x14ac:dyDescent="0.25">
      <c r="A67" s="115" t="s">
        <v>49</v>
      </c>
      <c r="B67" s="115"/>
      <c r="C67" s="115"/>
      <c r="D67" s="11" t="s">
        <v>1670</v>
      </c>
      <c r="E67" s="29"/>
      <c r="G67" s="115"/>
    </row>
    <row r="68" spans="1:7" ht="30" x14ac:dyDescent="0.25">
      <c r="A68" s="115" t="s">
        <v>8</v>
      </c>
      <c r="B68" s="115"/>
      <c r="C68" s="115"/>
      <c r="D68" s="11" t="s">
        <v>1671</v>
      </c>
      <c r="E68" s="149"/>
      <c r="G68" s="115"/>
    </row>
    <row r="69" spans="1:7" x14ac:dyDescent="0.25">
      <c r="A69" s="115"/>
      <c r="B69" s="115"/>
      <c r="C69" s="115"/>
      <c r="D69" s="177" t="s">
        <v>1672</v>
      </c>
      <c r="E69" s="178"/>
      <c r="G69" s="115"/>
    </row>
    <row r="70" spans="1:7" ht="15" customHeight="1" x14ac:dyDescent="0.25">
      <c r="A70" s="115" t="s">
        <v>416</v>
      </c>
      <c r="B70" s="115"/>
      <c r="C70" s="115"/>
      <c r="D70" s="11" t="s">
        <v>1673</v>
      </c>
      <c r="E70" s="79"/>
      <c r="G70" s="115"/>
    </row>
    <row r="71" spans="1:7" x14ac:dyDescent="0.25">
      <c r="A71" s="115" t="s">
        <v>417</v>
      </c>
      <c r="B71" s="115"/>
      <c r="C71" s="115"/>
      <c r="D71" s="11" t="s">
        <v>1249</v>
      </c>
      <c r="E71" s="79"/>
      <c r="G71" s="115"/>
    </row>
    <row r="72" spans="1:7" x14ac:dyDescent="0.25">
      <c r="A72" s="115" t="s">
        <v>418</v>
      </c>
      <c r="B72" s="115"/>
      <c r="C72" s="115"/>
      <c r="D72" s="11" t="s">
        <v>1250</v>
      </c>
      <c r="E72" s="79"/>
      <c r="G72" s="115"/>
    </row>
    <row r="73" spans="1:7" ht="30" customHeight="1" x14ac:dyDescent="0.25">
      <c r="A73" s="115" t="s">
        <v>419</v>
      </c>
      <c r="B73" s="115"/>
      <c r="C73" s="115"/>
      <c r="D73" s="57" t="s">
        <v>1251</v>
      </c>
      <c r="E73" s="79"/>
      <c r="G73" s="115"/>
    </row>
    <row r="74" spans="1:7" ht="15" customHeight="1" x14ac:dyDescent="0.25">
      <c r="A74" s="115" t="s">
        <v>420</v>
      </c>
      <c r="B74" s="115"/>
      <c r="C74" s="115"/>
      <c r="D74" s="11" t="s">
        <v>1252</v>
      </c>
      <c r="E74" s="79"/>
      <c r="G74" s="115"/>
    </row>
    <row r="75" spans="1:7" x14ac:dyDescent="0.25">
      <c r="A75" s="115" t="s">
        <v>421</v>
      </c>
      <c r="B75" s="115"/>
      <c r="C75" s="115"/>
      <c r="D75" s="11" t="s">
        <v>1674</v>
      </c>
      <c r="E75" s="79"/>
      <c r="G75" s="115"/>
    </row>
    <row r="76" spans="1:7" x14ac:dyDescent="0.25">
      <c r="A76" s="115" t="s">
        <v>422</v>
      </c>
      <c r="B76" s="115"/>
      <c r="C76" s="115"/>
      <c r="D76" s="11" t="s">
        <v>550</v>
      </c>
      <c r="E76" s="79"/>
      <c r="G76" s="115"/>
    </row>
    <row r="77" spans="1:7" x14ac:dyDescent="0.25">
      <c r="A77" s="115" t="s">
        <v>423</v>
      </c>
      <c r="B77" s="115"/>
      <c r="C77" s="115"/>
      <c r="D77" s="11" t="s">
        <v>551</v>
      </c>
      <c r="E77" s="79"/>
      <c r="G77" s="115"/>
    </row>
    <row r="78" spans="1:7" x14ac:dyDescent="0.25">
      <c r="A78" s="115" t="s">
        <v>1742</v>
      </c>
      <c r="B78" s="115"/>
      <c r="C78" s="115"/>
      <c r="D78" s="11" t="s">
        <v>552</v>
      </c>
      <c r="E78" s="79"/>
      <c r="G78" s="115"/>
    </row>
    <row r="79" spans="1:7" x14ac:dyDescent="0.25">
      <c r="A79" s="115"/>
      <c r="B79" s="115"/>
      <c r="C79" s="115" t="s">
        <v>281</v>
      </c>
      <c r="G79" s="115"/>
    </row>
    <row r="80" spans="1:7" x14ac:dyDescent="0.25">
      <c r="A80" s="115"/>
      <c r="B80" s="115"/>
      <c r="C80" s="115" t="s">
        <v>1331</v>
      </c>
      <c r="D80" s="115"/>
      <c r="E80" s="115"/>
      <c r="F80" s="115"/>
      <c r="G80" s="115" t="s">
        <v>1332</v>
      </c>
    </row>
  </sheetData>
  <mergeCells count="5">
    <mergeCell ref="D1:H1"/>
    <mergeCell ref="D10:E10"/>
    <mergeCell ref="D11:E11"/>
    <mergeCell ref="D69:E69"/>
    <mergeCell ref="D53:E53"/>
  </mergeCells>
  <phoneticPr fontId="3" type="noConversion"/>
  <dataValidations count="63">
    <dataValidation type="whole" allowBlank="1" showInputMessage="1" showErrorMessage="1" errorTitle="Input Error" error="Please enter a Whole Number between 0 and 99999999999999999" sqref="E12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13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14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15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16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17">
      <formula1>0</formula1>
      <formula2>99999999999999900</formula2>
    </dataValidation>
    <dataValidation type="whole" allowBlank="1" showInputMessage="1" showErrorMessage="1" errorTitle="Input Error" error="Please enter a numeric value between -9999999999999990  and 99999999999999999" sqref="E18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E19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20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21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22">
      <formula1>0</formula1>
      <formula2>99999999999999900</formula2>
    </dataValidation>
    <dataValidation type="whole" allowBlank="1" showInputMessage="1" showErrorMessage="1" errorTitle="Input Error" error="Please enter a numeric value between -9999999999999990  and 99999999999999999" sqref="E23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E24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25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26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27">
      <formula1>0</formula1>
      <formula2>99999999999999900</formula2>
    </dataValidation>
    <dataValidation type="whole" allowBlank="1" showInputMessage="1" showErrorMessage="1" errorTitle="Input Error" error="Please enter a numeric value between -9999999999999990  and 99999999999999999" sqref="E28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E29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30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31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32">
      <formula1>0</formula1>
      <formula2>99999999999999900</formula2>
    </dataValidation>
    <dataValidation type="whole" allowBlank="1" showInputMessage="1" showErrorMessage="1" errorTitle="Input Error" error="Please enter a numeric value between -9999999999999990  and 99999999999999999" sqref="E33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E34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35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36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37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38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39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40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41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42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43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44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45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46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47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48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49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50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51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52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54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55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5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7">
      <formula1>0</formula1>
      <formula2>99999999999999900</formula2>
    </dataValidation>
    <dataValidation type="list" allowBlank="1" showInputMessage="1" showErrorMessage="1" errorTitle="Input Error" error="Please enter a valid value from dropdown" sqref="E58">
      <formula1>"YES,NO"</formula1>
    </dataValidation>
    <dataValidation type="list" allowBlank="1" showInputMessage="1" showErrorMessage="1" errorTitle="Input Error" error="Please enter a valid value from dropdown" sqref="E60">
      <formula1>"YES,NO"</formula1>
    </dataValidation>
    <dataValidation type="whole" allowBlank="1" showInputMessage="1" showErrorMessage="1" errorTitle="Input Error" error="Please enter a Whole Number between 0 and 99999999999999999" sqref="E6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2">
      <formula1>0</formula1>
      <formula2>99999999999999900</formula2>
    </dataValidation>
    <dataValidation type="list" allowBlank="1" showInputMessage="1" showErrorMessage="1" errorTitle="Input Error" error="Please enter a valid value from dropdown" sqref="E63">
      <formula1>"YES,NO"</formula1>
    </dataValidation>
    <dataValidation type="list" allowBlank="1" showInputMessage="1" showErrorMessage="1" errorTitle="Input Error" error="Please enter a valid value from dropdown" sqref="E64">
      <formula1>"YES,NO"</formula1>
    </dataValidation>
    <dataValidation type="whole" allowBlank="1" showInputMessage="1" showErrorMessage="1" errorTitle="Input Error" error="Please enter a Whole Number between 0 and 99999999999999999" sqref="E65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66">
      <formula1>0</formula1>
      <formula2>99999999999999900</formula2>
    </dataValidation>
    <dataValidation type="list" allowBlank="1" showInputMessage="1" showErrorMessage="1" errorTitle="Input Error" error="Please enter a valid value from dropdown" sqref="E67">
      <formula1>"YES,NO"</formula1>
    </dataValidation>
    <dataValidation type="whole" allowBlank="1" showInputMessage="1" showErrorMessage="1" errorTitle="Input Error" error="Please enter a Whole Number between 0 and 99999999999999999" sqref="E70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71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72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73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74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75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76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77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78">
      <formula1>0</formula1>
      <formula2>99999999999999900</formula2>
    </dataValidation>
  </dataValidations>
  <hyperlinks>
    <hyperlink ref="E4" location="Navigation!A1" display="Back To Navigation Page"/>
  </hyperlinks>
  <pageMargins left="0.75" right="0.75" top="1" bottom="1" header="0.5" footer="0.5"/>
  <pageSetup orientation="portrait" horizontalDpi="200" verticalDpi="200" r:id="rId1"/>
  <headerFooter alignWithMargins="0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1"/>
  <dimension ref="A1:J54"/>
  <sheetViews>
    <sheetView showGridLines="0" topLeftCell="D10" workbookViewId="0">
      <selection activeCell="F28" sqref="F28"/>
    </sheetView>
  </sheetViews>
  <sheetFormatPr defaultRowHeight="15" x14ac:dyDescent="0.25"/>
  <cols>
    <col min="1" max="3" width="18.5703125" style="141" hidden="1" customWidth="1"/>
    <col min="5" max="5" width="41.42578125" bestFit="1" customWidth="1"/>
    <col min="6" max="6" width="24.28515625" customWidth="1"/>
    <col min="7" max="7" width="24.5703125" customWidth="1"/>
    <col min="9" max="9" width="14.42578125" customWidth="1"/>
  </cols>
  <sheetData>
    <row r="1" spans="1:10" ht="27.95" customHeight="1" x14ac:dyDescent="0.3">
      <c r="A1" s="141" t="s">
        <v>1874</v>
      </c>
      <c r="D1" s="167" t="s">
        <v>1877</v>
      </c>
      <c r="E1" s="167"/>
      <c r="F1" s="167"/>
      <c r="G1" s="167"/>
      <c r="H1" s="167"/>
    </row>
    <row r="4" spans="1:10" x14ac:dyDescent="0.25">
      <c r="F4" s="96" t="s">
        <v>235</v>
      </c>
    </row>
    <row r="6" spans="1:10" hidden="1" x14ac:dyDescent="0.25">
      <c r="A6" s="164"/>
      <c r="B6" s="164"/>
      <c r="C6" s="164" t="s">
        <v>1875</v>
      </c>
      <c r="D6" s="164"/>
      <c r="E6" s="164"/>
      <c r="F6" s="164"/>
      <c r="G6" s="164"/>
      <c r="H6" s="164"/>
      <c r="I6" s="164"/>
      <c r="J6" s="133"/>
    </row>
    <row r="7" spans="1:10" hidden="1" x14ac:dyDescent="0.25">
      <c r="A7" s="164"/>
      <c r="B7" s="164"/>
      <c r="C7" s="164"/>
      <c r="D7" s="164"/>
      <c r="E7" s="164"/>
      <c r="F7" s="164"/>
      <c r="G7" s="164"/>
      <c r="H7" s="164"/>
      <c r="I7" s="164"/>
      <c r="J7" s="133"/>
    </row>
    <row r="8" spans="1:10" hidden="1" x14ac:dyDescent="0.25">
      <c r="A8" s="164"/>
      <c r="B8" s="164"/>
      <c r="C8" s="164"/>
      <c r="D8" s="164"/>
      <c r="E8" s="164"/>
      <c r="F8" s="164" t="s">
        <v>1912</v>
      </c>
      <c r="G8" s="164" t="s">
        <v>1913</v>
      </c>
      <c r="H8" s="164"/>
      <c r="I8" s="164"/>
      <c r="J8" s="133"/>
    </row>
    <row r="9" spans="1:10" hidden="1" x14ac:dyDescent="0.25">
      <c r="A9" s="164"/>
      <c r="B9" s="164"/>
      <c r="C9" s="164" t="s">
        <v>282</v>
      </c>
      <c r="D9" s="164" t="s">
        <v>1335</v>
      </c>
      <c r="E9" s="164" t="s">
        <v>1335</v>
      </c>
      <c r="F9" s="164"/>
      <c r="G9" s="164"/>
      <c r="H9" s="164" t="s">
        <v>281</v>
      </c>
      <c r="I9" s="164" t="s">
        <v>1330</v>
      </c>
      <c r="J9" s="133"/>
    </row>
    <row r="10" spans="1:10" s="133" customFormat="1" ht="32.25" x14ac:dyDescent="0.25">
      <c r="A10" s="164"/>
      <c r="B10" s="164"/>
      <c r="C10" s="164" t="s">
        <v>1335</v>
      </c>
      <c r="D10" s="204" t="s">
        <v>331</v>
      </c>
      <c r="E10" s="205"/>
      <c r="F10" s="146" t="s">
        <v>1903</v>
      </c>
      <c r="G10" s="146" t="s">
        <v>1904</v>
      </c>
      <c r="I10" s="164"/>
    </row>
    <row r="11" spans="1:10" s="133" customFormat="1" ht="15" customHeight="1" x14ac:dyDescent="0.25">
      <c r="A11" s="164"/>
      <c r="B11" s="164"/>
      <c r="C11" s="164" t="s">
        <v>1335</v>
      </c>
      <c r="D11" s="206" t="s">
        <v>1876</v>
      </c>
      <c r="E11" s="207"/>
      <c r="F11" s="207"/>
      <c r="G11" s="208"/>
      <c r="I11" s="164"/>
    </row>
    <row r="12" spans="1:10" hidden="1" x14ac:dyDescent="0.25">
      <c r="A12" s="164"/>
      <c r="B12" s="164"/>
      <c r="C12" s="164" t="s">
        <v>281</v>
      </c>
      <c r="D12" s="133"/>
      <c r="E12" s="133"/>
      <c r="I12" s="164"/>
      <c r="J12" s="133"/>
    </row>
    <row r="13" spans="1:10" x14ac:dyDescent="0.25">
      <c r="A13" s="164" t="s">
        <v>1914</v>
      </c>
      <c r="B13" s="164"/>
      <c r="C13" s="164"/>
      <c r="D13" s="145">
        <v>1</v>
      </c>
      <c r="E13" s="144" t="s">
        <v>1878</v>
      </c>
      <c r="F13" s="143"/>
      <c r="G13" s="150"/>
      <c r="I13" s="164"/>
      <c r="J13" s="133"/>
    </row>
    <row r="14" spans="1:10" ht="15" customHeight="1" x14ac:dyDescent="0.25">
      <c r="A14" s="164"/>
      <c r="B14" s="164"/>
      <c r="C14" s="164" t="s">
        <v>1335</v>
      </c>
      <c r="D14" s="206" t="s">
        <v>1879</v>
      </c>
      <c r="E14" s="207"/>
      <c r="F14" s="207"/>
      <c r="G14" s="208"/>
      <c r="I14" s="164"/>
      <c r="J14" s="133"/>
    </row>
    <row r="15" spans="1:10" ht="30" x14ac:dyDescent="0.25">
      <c r="A15" s="164" t="s">
        <v>1915</v>
      </c>
      <c r="B15" s="164"/>
      <c r="C15" s="164"/>
      <c r="D15" s="145">
        <v>2</v>
      </c>
      <c r="E15" s="144" t="s">
        <v>1880</v>
      </c>
      <c r="F15" s="151">
        <f>SUM(F16:F17)</f>
        <v>0</v>
      </c>
      <c r="G15" s="151">
        <f>SUM(G16:G17)</f>
        <v>0</v>
      </c>
      <c r="I15" s="164"/>
      <c r="J15" s="133"/>
    </row>
    <row r="16" spans="1:10" x14ac:dyDescent="0.25">
      <c r="A16" s="164" t="s">
        <v>1916</v>
      </c>
      <c r="B16" s="164"/>
      <c r="C16" s="164"/>
      <c r="D16" s="145" t="s">
        <v>1201</v>
      </c>
      <c r="E16" s="144" t="s">
        <v>1881</v>
      </c>
      <c r="F16" s="150"/>
      <c r="G16" s="150"/>
      <c r="I16" s="164"/>
      <c r="J16" s="133"/>
    </row>
    <row r="17" spans="1:10" x14ac:dyDescent="0.25">
      <c r="A17" s="164" t="s">
        <v>1917</v>
      </c>
      <c r="B17" s="164"/>
      <c r="C17" s="164"/>
      <c r="D17" s="145" t="s">
        <v>1888</v>
      </c>
      <c r="E17" s="144" t="s">
        <v>1882</v>
      </c>
      <c r="F17" s="150"/>
      <c r="G17" s="150"/>
      <c r="I17" s="164"/>
      <c r="J17" s="133"/>
    </row>
    <row r="18" spans="1:10" x14ac:dyDescent="0.25">
      <c r="A18" s="164" t="s">
        <v>1918</v>
      </c>
      <c r="B18" s="164"/>
      <c r="C18" s="164"/>
      <c r="D18" s="145">
        <v>3</v>
      </c>
      <c r="E18" s="144" t="s">
        <v>1883</v>
      </c>
      <c r="F18" s="151">
        <f>SUM(F19,F20,F21)</f>
        <v>0</v>
      </c>
      <c r="G18" s="151">
        <f>SUM(G19,G20,G21)</f>
        <v>0</v>
      </c>
      <c r="I18" s="164"/>
      <c r="J18" s="133"/>
    </row>
    <row r="19" spans="1:10" x14ac:dyDescent="0.25">
      <c r="A19" s="164" t="s">
        <v>1919</v>
      </c>
      <c r="B19" s="164"/>
      <c r="C19" s="164"/>
      <c r="D19" s="145" t="s">
        <v>1201</v>
      </c>
      <c r="E19" s="144" t="s">
        <v>1884</v>
      </c>
      <c r="F19" s="150"/>
      <c r="G19" s="150"/>
      <c r="I19" s="164"/>
      <c r="J19" s="133"/>
    </row>
    <row r="20" spans="1:10" x14ac:dyDescent="0.25">
      <c r="A20" s="164" t="s">
        <v>1920</v>
      </c>
      <c r="B20" s="164"/>
      <c r="C20" s="164"/>
      <c r="D20" s="145" t="s">
        <v>1888</v>
      </c>
      <c r="E20" s="147" t="s">
        <v>1885</v>
      </c>
      <c r="F20" s="150"/>
      <c r="G20" s="150"/>
      <c r="I20" s="164"/>
      <c r="J20" s="133"/>
    </row>
    <row r="21" spans="1:10" x14ac:dyDescent="0.25">
      <c r="A21" s="164" t="s">
        <v>1921</v>
      </c>
      <c r="B21" s="164"/>
      <c r="C21" s="164"/>
      <c r="D21" s="145" t="s">
        <v>1887</v>
      </c>
      <c r="E21" s="144" t="s">
        <v>1886</v>
      </c>
      <c r="F21" s="150"/>
      <c r="G21" s="150"/>
      <c r="I21" s="164"/>
      <c r="J21" s="133"/>
    </row>
    <row r="22" spans="1:10" x14ac:dyDescent="0.25">
      <c r="A22" s="164" t="s">
        <v>1922</v>
      </c>
      <c r="B22" s="164"/>
      <c r="C22" s="164"/>
      <c r="D22" s="145">
        <v>4</v>
      </c>
      <c r="E22" s="144" t="s">
        <v>1889</v>
      </c>
      <c r="F22" s="143"/>
      <c r="G22" s="150"/>
      <c r="I22" s="164"/>
      <c r="J22" s="133"/>
    </row>
    <row r="23" spans="1:10" x14ac:dyDescent="0.25">
      <c r="A23" s="164" t="s">
        <v>1923</v>
      </c>
      <c r="B23" s="164"/>
      <c r="C23" s="164"/>
      <c r="D23" s="145">
        <v>5</v>
      </c>
      <c r="E23" s="144" t="s">
        <v>1906</v>
      </c>
      <c r="F23" s="151">
        <f>SUM(F24,F25,F26)</f>
        <v>0</v>
      </c>
      <c r="G23" s="151">
        <f>SUM(G24,G25,G26)</f>
        <v>0</v>
      </c>
      <c r="I23" s="164"/>
      <c r="J23" s="133"/>
    </row>
    <row r="24" spans="1:10" ht="30" x14ac:dyDescent="0.25">
      <c r="A24" s="164" t="s">
        <v>1924</v>
      </c>
      <c r="B24" s="164"/>
      <c r="C24" s="164"/>
      <c r="D24" s="145" t="s">
        <v>1201</v>
      </c>
      <c r="E24" s="144" t="s">
        <v>1890</v>
      </c>
      <c r="F24" s="150"/>
      <c r="G24" s="150"/>
      <c r="I24" s="164"/>
      <c r="J24" s="133"/>
    </row>
    <row r="25" spans="1:10" ht="30" x14ac:dyDescent="0.25">
      <c r="A25" s="164" t="s">
        <v>1925</v>
      </c>
      <c r="B25" s="164"/>
      <c r="C25" s="164"/>
      <c r="D25" s="145" t="s">
        <v>1888</v>
      </c>
      <c r="E25" s="144" t="s">
        <v>1891</v>
      </c>
      <c r="F25" s="150"/>
      <c r="G25" s="150"/>
      <c r="I25" s="164"/>
      <c r="J25" s="133"/>
    </row>
    <row r="26" spans="1:10" x14ac:dyDescent="0.25">
      <c r="A26" s="164" t="s">
        <v>1926</v>
      </c>
      <c r="B26" s="164"/>
      <c r="C26" s="164"/>
      <c r="D26" s="145" t="s">
        <v>1887</v>
      </c>
      <c r="E26" s="144" t="s">
        <v>1892</v>
      </c>
      <c r="F26" s="150"/>
      <c r="G26" s="150"/>
      <c r="I26" s="164"/>
      <c r="J26" s="133"/>
    </row>
    <row r="27" spans="1:10" x14ac:dyDescent="0.25">
      <c r="A27" s="164" t="s">
        <v>1927</v>
      </c>
      <c r="B27" s="164"/>
      <c r="C27" s="164"/>
      <c r="D27" s="145">
        <v>6</v>
      </c>
      <c r="E27" s="144" t="s">
        <v>1907</v>
      </c>
      <c r="F27" s="150"/>
      <c r="G27" s="150"/>
      <c r="I27" s="164"/>
      <c r="J27" s="133"/>
    </row>
    <row r="28" spans="1:10" x14ac:dyDescent="0.25">
      <c r="A28" s="164" t="s">
        <v>1928</v>
      </c>
      <c r="B28" s="164"/>
      <c r="C28" s="164"/>
      <c r="D28" s="145">
        <v>7</v>
      </c>
      <c r="E28" s="144" t="s">
        <v>1893</v>
      </c>
      <c r="F28" s="150"/>
      <c r="G28" s="150"/>
      <c r="I28" s="164"/>
      <c r="J28" s="133"/>
    </row>
    <row r="29" spans="1:10" x14ac:dyDescent="0.25">
      <c r="A29" s="164" t="s">
        <v>1929</v>
      </c>
      <c r="B29" s="164"/>
      <c r="C29" s="164"/>
      <c r="D29" s="146">
        <v>8</v>
      </c>
      <c r="E29" s="148" t="s">
        <v>1894</v>
      </c>
      <c r="F29" s="143"/>
      <c r="G29" s="151">
        <f>G15+G18+G22+G23+G27+G28</f>
        <v>0</v>
      </c>
      <c r="I29" s="164"/>
      <c r="J29" s="133"/>
    </row>
    <row r="30" spans="1:10" x14ac:dyDescent="0.25">
      <c r="A30" s="164"/>
      <c r="B30" s="164"/>
      <c r="C30" s="164" t="s">
        <v>1335</v>
      </c>
      <c r="D30" s="206" t="s">
        <v>1895</v>
      </c>
      <c r="E30" s="207"/>
      <c r="F30" s="207"/>
      <c r="G30" s="208"/>
      <c r="I30" s="164"/>
      <c r="J30" s="133"/>
    </row>
    <row r="31" spans="1:10" x14ac:dyDescent="0.25">
      <c r="A31" s="164" t="s">
        <v>1930</v>
      </c>
      <c r="B31" s="164"/>
      <c r="C31" s="164"/>
      <c r="D31" s="145">
        <v>9</v>
      </c>
      <c r="E31" s="144" t="s">
        <v>1896</v>
      </c>
      <c r="F31" s="150"/>
      <c r="G31" s="150"/>
      <c r="I31" s="164"/>
      <c r="J31" s="133"/>
    </row>
    <row r="32" spans="1:10" x14ac:dyDescent="0.25">
      <c r="A32" s="164" t="s">
        <v>1931</v>
      </c>
      <c r="B32" s="164"/>
      <c r="C32" s="164"/>
      <c r="D32" s="145">
        <v>10</v>
      </c>
      <c r="E32" s="144" t="s">
        <v>1897</v>
      </c>
      <c r="F32" s="150"/>
      <c r="G32" s="150"/>
      <c r="I32" s="164"/>
      <c r="J32" s="133"/>
    </row>
    <row r="33" spans="1:10" x14ac:dyDescent="0.25">
      <c r="A33" s="164" t="s">
        <v>1932</v>
      </c>
      <c r="B33" s="164"/>
      <c r="C33" s="164"/>
      <c r="D33" s="145">
        <v>11</v>
      </c>
      <c r="E33" s="144" t="s">
        <v>1898</v>
      </c>
      <c r="F33" s="150"/>
      <c r="G33" s="150"/>
      <c r="I33" s="164"/>
      <c r="J33" s="133"/>
    </row>
    <row r="34" spans="1:10" x14ac:dyDescent="0.25">
      <c r="A34" s="164" t="s">
        <v>1933</v>
      </c>
      <c r="B34" s="164"/>
      <c r="C34" s="164"/>
      <c r="D34" s="146">
        <v>12</v>
      </c>
      <c r="E34" s="148" t="s">
        <v>1899</v>
      </c>
      <c r="F34" s="151">
        <f>F31+F32+F33</f>
        <v>0</v>
      </c>
      <c r="G34" s="151">
        <f>G31+G32+G33</f>
        <v>0</v>
      </c>
      <c r="I34" s="164"/>
      <c r="J34" s="133"/>
    </row>
    <row r="35" spans="1:10" hidden="1" x14ac:dyDescent="0.25">
      <c r="A35" s="164"/>
      <c r="B35" s="164"/>
      <c r="C35" s="164" t="s">
        <v>281</v>
      </c>
      <c r="D35" s="133"/>
      <c r="E35" s="133"/>
      <c r="I35" s="164"/>
      <c r="J35" s="133"/>
    </row>
    <row r="36" spans="1:10" hidden="1" x14ac:dyDescent="0.25">
      <c r="A36" s="164"/>
      <c r="B36" s="164"/>
      <c r="C36" s="164" t="s">
        <v>1331</v>
      </c>
      <c r="D36" s="164"/>
      <c r="E36" s="164"/>
      <c r="F36" s="164"/>
      <c r="G36" s="164"/>
      <c r="H36" s="164"/>
      <c r="I36" s="164" t="s">
        <v>1332</v>
      </c>
      <c r="J36" s="133"/>
    </row>
    <row r="37" spans="1:10" s="133" customFormat="1" hidden="1" x14ac:dyDescent="0.25">
      <c r="A37" s="141"/>
      <c r="B37" s="141"/>
      <c r="C37" s="141"/>
    </row>
    <row r="38" spans="1:10" s="133" customFormat="1" hidden="1" x14ac:dyDescent="0.25">
      <c r="A38" s="141"/>
      <c r="B38" s="141"/>
      <c r="C38" s="141"/>
    </row>
    <row r="39" spans="1:10" s="133" customFormat="1" hidden="1" x14ac:dyDescent="0.25">
      <c r="A39" s="141"/>
      <c r="B39" s="141"/>
      <c r="C39" s="141"/>
    </row>
    <row r="40" spans="1:10" s="133" customFormat="1" hidden="1" x14ac:dyDescent="0.25">
      <c r="A40" s="164"/>
      <c r="B40" s="164"/>
      <c r="C40" s="164" t="s">
        <v>1910</v>
      </c>
      <c r="D40" s="164"/>
      <c r="E40" s="164"/>
      <c r="F40" s="164"/>
      <c r="G40" s="164"/>
      <c r="H40" s="164"/>
      <c r="I40" s="164"/>
    </row>
    <row r="41" spans="1:10" s="133" customFormat="1" hidden="1" x14ac:dyDescent="0.25">
      <c r="A41" s="164"/>
      <c r="B41" s="164"/>
      <c r="C41" s="164"/>
      <c r="D41" s="164"/>
      <c r="E41" s="164"/>
      <c r="F41" s="164"/>
      <c r="G41" s="164"/>
      <c r="H41" s="164"/>
      <c r="I41" s="164"/>
    </row>
    <row r="42" spans="1:10" s="133" customFormat="1" hidden="1" x14ac:dyDescent="0.25">
      <c r="A42" s="164"/>
      <c r="B42" s="164"/>
      <c r="C42" s="164"/>
      <c r="D42" s="164"/>
      <c r="E42" s="164"/>
      <c r="F42" s="164"/>
      <c r="G42" s="164"/>
      <c r="H42" s="164"/>
      <c r="I42" s="164"/>
    </row>
    <row r="43" spans="1:10" s="133" customFormat="1" hidden="1" x14ac:dyDescent="0.25">
      <c r="A43" s="164"/>
      <c r="B43" s="164"/>
      <c r="C43" s="164" t="s">
        <v>282</v>
      </c>
      <c r="D43" s="164" t="s">
        <v>1335</v>
      </c>
      <c r="E43" s="164" t="s">
        <v>1335</v>
      </c>
      <c r="F43" s="164"/>
      <c r="G43" s="164"/>
      <c r="H43" s="164" t="s">
        <v>281</v>
      </c>
      <c r="I43" s="164" t="s">
        <v>1330</v>
      </c>
    </row>
    <row r="44" spans="1:10" s="133" customFormat="1" ht="17.25" x14ac:dyDescent="0.25">
      <c r="A44" s="164"/>
      <c r="B44" s="164"/>
      <c r="C44" s="164" t="s">
        <v>1335</v>
      </c>
      <c r="D44" s="209"/>
      <c r="E44" s="210"/>
      <c r="F44" s="211"/>
      <c r="G44" s="148" t="s">
        <v>1911</v>
      </c>
      <c r="I44" s="164"/>
    </row>
    <row r="45" spans="1:10" s="133" customFormat="1" hidden="1" x14ac:dyDescent="0.25">
      <c r="A45" s="164"/>
      <c r="B45" s="164"/>
      <c r="C45" s="164" t="s">
        <v>281</v>
      </c>
      <c r="I45" s="164"/>
    </row>
    <row r="46" spans="1:10" s="133" customFormat="1" x14ac:dyDescent="0.25">
      <c r="A46" s="164" t="s">
        <v>1914</v>
      </c>
      <c r="B46" s="164"/>
      <c r="C46" s="164"/>
      <c r="D46" s="146">
        <v>13</v>
      </c>
      <c r="E46" s="148" t="s">
        <v>1900</v>
      </c>
      <c r="F46" s="152"/>
      <c r="G46" s="150"/>
      <c r="I46" s="164"/>
    </row>
    <row r="47" spans="1:10" s="133" customFormat="1" x14ac:dyDescent="0.25">
      <c r="A47" s="164" t="s">
        <v>1934</v>
      </c>
      <c r="B47" s="164"/>
      <c r="C47" s="164"/>
      <c r="D47" s="146">
        <v>14</v>
      </c>
      <c r="E47" s="148" t="s">
        <v>1901</v>
      </c>
      <c r="F47" s="153"/>
      <c r="G47" s="150"/>
      <c r="I47" s="164"/>
    </row>
    <row r="48" spans="1:10" s="133" customFormat="1" x14ac:dyDescent="0.25">
      <c r="A48" s="164" t="s">
        <v>1935</v>
      </c>
      <c r="B48" s="164"/>
      <c r="C48" s="164"/>
      <c r="D48" s="146">
        <v>15</v>
      </c>
      <c r="E48" s="148" t="s">
        <v>1902</v>
      </c>
      <c r="F48" s="154"/>
      <c r="G48" s="155">
        <f>ROUND(IF($G47=0,0,G46/$G47),4)</f>
        <v>0</v>
      </c>
      <c r="I48" s="164"/>
    </row>
    <row r="49" spans="1:9" s="133" customFormat="1" hidden="1" x14ac:dyDescent="0.25">
      <c r="A49" s="164"/>
      <c r="B49" s="164"/>
      <c r="C49" s="164" t="s">
        <v>281</v>
      </c>
      <c r="I49" s="164"/>
    </row>
    <row r="50" spans="1:9" s="133" customFormat="1" hidden="1" x14ac:dyDescent="0.25">
      <c r="A50" s="164"/>
      <c r="B50" s="164"/>
      <c r="C50" s="164" t="s">
        <v>1331</v>
      </c>
      <c r="D50" s="164"/>
      <c r="E50" s="164"/>
      <c r="F50" s="164"/>
      <c r="G50" s="164"/>
      <c r="H50" s="164"/>
      <c r="I50" s="164" t="s">
        <v>1332</v>
      </c>
    </row>
    <row r="51" spans="1:9" s="133" customFormat="1" x14ac:dyDescent="0.25">
      <c r="A51" s="141"/>
      <c r="B51" s="141"/>
      <c r="C51" s="141"/>
    </row>
    <row r="52" spans="1:9" ht="36.75" customHeight="1" x14ac:dyDescent="0.25">
      <c r="D52" s="203" t="s">
        <v>1908</v>
      </c>
      <c r="E52" s="203"/>
      <c r="F52" s="203"/>
      <c r="G52" s="203"/>
    </row>
    <row r="53" spans="1:9" ht="36.75" customHeight="1" x14ac:dyDescent="0.25">
      <c r="D53" s="203" t="s">
        <v>1905</v>
      </c>
      <c r="E53" s="203"/>
      <c r="F53" s="203"/>
      <c r="G53" s="203"/>
    </row>
    <row r="54" spans="1:9" ht="36.75" customHeight="1" x14ac:dyDescent="0.25">
      <c r="D54" s="203" t="s">
        <v>1909</v>
      </c>
      <c r="E54" s="203"/>
      <c r="F54" s="203"/>
      <c r="G54" s="203"/>
    </row>
  </sheetData>
  <mergeCells count="9">
    <mergeCell ref="D1:H1"/>
    <mergeCell ref="D54:G54"/>
    <mergeCell ref="D10:E10"/>
    <mergeCell ref="D14:G14"/>
    <mergeCell ref="D11:G11"/>
    <mergeCell ref="D44:F44"/>
    <mergeCell ref="D30:G30"/>
    <mergeCell ref="D52:G52"/>
    <mergeCell ref="D53:G53"/>
  </mergeCells>
  <dataValidations count="1">
    <dataValidation type="decimal" allowBlank="1" showInputMessage="1" showErrorMessage="1" errorTitle="Input Error" error="Please enter a numeric value between -999999999999999 and 99999999999999999." sqref="G13 F15:G21 G22 F23:G28 G29 F31:G34 G46:G47 G48">
      <formula1>-99999999999999900</formula1>
      <formula2>99999999999999900</formula2>
    </dataValidation>
  </dataValidations>
  <hyperlinks>
    <hyperlink ref="F4" location="Navigation!A1" display="Back To Navigation Page"/>
  </hyperlink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140625" defaultRowHeight="15" x14ac:dyDescent="0.25"/>
  <cols>
    <col min="1" max="16384" width="9.14062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M47"/>
  <sheetViews>
    <sheetView showGridLines="0" topLeftCell="D17" workbookViewId="0">
      <selection activeCell="G41" sqref="G41"/>
    </sheetView>
  </sheetViews>
  <sheetFormatPr defaultRowHeight="15" x14ac:dyDescent="0.25"/>
  <cols>
    <col min="1" max="2" width="9.140625" hidden="1" customWidth="1"/>
    <col min="3" max="3" width="21.28515625" hidden="1" customWidth="1"/>
    <col min="4" max="4" width="30.85546875" customWidth="1"/>
    <col min="5" max="5" width="22.42578125" customWidth="1"/>
    <col min="6" max="6" width="13.85546875" customWidth="1"/>
    <col min="7" max="7" width="11.85546875" customWidth="1"/>
    <col min="8" max="8" width="13.5703125" customWidth="1"/>
    <col min="9" max="9" width="16.5703125" customWidth="1"/>
    <col min="10" max="10" width="14.42578125" customWidth="1"/>
    <col min="11" max="11" width="16.140625" customWidth="1"/>
  </cols>
  <sheetData>
    <row r="1" spans="1:13" ht="27.95" customHeight="1" x14ac:dyDescent="0.3">
      <c r="A1" s="10" t="s">
        <v>923</v>
      </c>
      <c r="D1" s="167" t="s">
        <v>834</v>
      </c>
      <c r="E1" s="167"/>
      <c r="F1" s="167"/>
      <c r="G1" s="167"/>
      <c r="H1" s="167"/>
      <c r="I1" s="167"/>
      <c r="J1" s="167"/>
      <c r="K1" s="167"/>
    </row>
    <row r="3" spans="1:13" x14ac:dyDescent="0.25">
      <c r="J3" s="193"/>
      <c r="K3" s="193"/>
    </row>
    <row r="4" spans="1:13" x14ac:dyDescent="0.25">
      <c r="F4" s="96" t="s">
        <v>235</v>
      </c>
      <c r="J4" s="68"/>
      <c r="K4" s="68"/>
    </row>
    <row r="5" spans="1:13" x14ac:dyDescent="0.25">
      <c r="A5" s="115"/>
      <c r="B5" s="115"/>
      <c r="C5" s="115" t="s">
        <v>1334</v>
      </c>
      <c r="D5" s="115"/>
      <c r="E5" s="115"/>
      <c r="F5" s="116"/>
      <c r="G5" s="115"/>
      <c r="H5" s="115"/>
      <c r="I5" s="115"/>
      <c r="J5" s="115"/>
      <c r="K5" s="115"/>
      <c r="L5" s="115"/>
      <c r="M5" s="115"/>
    </row>
    <row r="6" spans="1:13" ht="18" customHeight="1" x14ac:dyDescent="0.25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</row>
    <row r="7" spans="1:13" ht="15" customHeight="1" x14ac:dyDescent="0.25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</row>
    <row r="8" spans="1:13" ht="16.5" customHeight="1" x14ac:dyDescent="0.25">
      <c r="A8" s="115"/>
      <c r="B8" s="115"/>
      <c r="C8" s="115" t="s">
        <v>282</v>
      </c>
      <c r="D8" s="115" t="s">
        <v>1335</v>
      </c>
      <c r="E8" s="115" t="s">
        <v>1335</v>
      </c>
      <c r="F8" s="115"/>
      <c r="G8" s="115"/>
      <c r="H8" s="115"/>
      <c r="I8" s="115"/>
      <c r="J8" s="115"/>
      <c r="K8" s="115"/>
      <c r="L8" s="115" t="s">
        <v>281</v>
      </c>
      <c r="M8" s="115" t="s">
        <v>1330</v>
      </c>
    </row>
    <row r="9" spans="1:13" x14ac:dyDescent="0.25">
      <c r="A9" s="115"/>
      <c r="B9" s="115"/>
      <c r="C9" s="115" t="s">
        <v>1335</v>
      </c>
      <c r="D9" s="199" t="s">
        <v>834</v>
      </c>
      <c r="E9" s="214"/>
      <c r="F9" s="214"/>
      <c r="G9" s="214"/>
      <c r="H9" s="214"/>
      <c r="I9" s="214"/>
      <c r="J9" s="198" t="s">
        <v>1336</v>
      </c>
      <c r="K9" s="172"/>
      <c r="M9" s="115"/>
    </row>
    <row r="10" spans="1:13" ht="15" customHeight="1" x14ac:dyDescent="0.25">
      <c r="A10" s="115"/>
      <c r="B10" s="115"/>
      <c r="C10" s="115" t="s">
        <v>1335</v>
      </c>
      <c r="D10" s="219" t="s">
        <v>616</v>
      </c>
      <c r="E10" s="219" t="s">
        <v>617</v>
      </c>
      <c r="F10" s="221" t="s">
        <v>618</v>
      </c>
      <c r="G10" s="212" t="s">
        <v>619</v>
      </c>
      <c r="H10" s="213"/>
      <c r="I10" s="221" t="s">
        <v>200</v>
      </c>
      <c r="J10" s="212" t="s">
        <v>619</v>
      </c>
      <c r="K10" s="213"/>
      <c r="M10" s="115"/>
    </row>
    <row r="11" spans="1:13" ht="45" customHeight="1" x14ac:dyDescent="0.25">
      <c r="A11" s="115"/>
      <c r="B11" s="115"/>
      <c r="C11" s="117" t="s">
        <v>1335</v>
      </c>
      <c r="D11" s="220"/>
      <c r="E11" s="220"/>
      <c r="F11" s="222"/>
      <c r="G11" s="12" t="s">
        <v>620</v>
      </c>
      <c r="H11" s="12" t="s">
        <v>199</v>
      </c>
      <c r="I11" s="222"/>
      <c r="J11" s="12" t="s">
        <v>620</v>
      </c>
      <c r="K11" s="12" t="s">
        <v>199</v>
      </c>
      <c r="M11" s="115"/>
    </row>
    <row r="12" spans="1:13" ht="1.5" customHeight="1" x14ac:dyDescent="0.25">
      <c r="A12" s="115"/>
      <c r="B12" s="115"/>
      <c r="C12" s="115" t="s">
        <v>281</v>
      </c>
      <c r="M12" s="115"/>
    </row>
    <row r="13" spans="1:13" ht="15" customHeight="1" x14ac:dyDescent="0.25">
      <c r="A13" s="115"/>
      <c r="B13" s="115" t="s">
        <v>613</v>
      </c>
      <c r="C13" s="115"/>
      <c r="D13" s="11" t="s">
        <v>201</v>
      </c>
      <c r="E13" s="11" t="s">
        <v>202</v>
      </c>
      <c r="F13" s="79"/>
      <c r="G13" s="79"/>
      <c r="H13" s="79"/>
      <c r="I13" s="79"/>
      <c r="J13" s="79"/>
      <c r="K13" s="79"/>
      <c r="M13" s="115"/>
    </row>
    <row r="14" spans="1:13" x14ac:dyDescent="0.25">
      <c r="A14" s="115"/>
      <c r="B14" s="119" t="s">
        <v>613</v>
      </c>
      <c r="C14" s="115"/>
      <c r="D14" s="11"/>
      <c r="E14" s="11" t="s">
        <v>832</v>
      </c>
      <c r="F14" s="80"/>
      <c r="G14" s="80"/>
      <c r="H14" s="80"/>
      <c r="I14" s="80"/>
      <c r="J14" s="80"/>
      <c r="K14" s="80"/>
      <c r="M14" s="115"/>
    </row>
    <row r="15" spans="1:13" ht="15" customHeight="1" x14ac:dyDescent="0.25">
      <c r="A15" s="115"/>
      <c r="B15" s="115" t="s">
        <v>613</v>
      </c>
      <c r="C15" s="115"/>
      <c r="D15" s="11"/>
      <c r="E15" s="11" t="s">
        <v>833</v>
      </c>
      <c r="F15" s="80"/>
      <c r="G15" s="80"/>
      <c r="H15" s="80"/>
      <c r="I15" s="80"/>
      <c r="J15" s="80"/>
      <c r="K15" s="80"/>
      <c r="M15" s="115"/>
    </row>
    <row r="16" spans="1:13" x14ac:dyDescent="0.25">
      <c r="A16" s="115"/>
      <c r="B16" s="115" t="s">
        <v>614</v>
      </c>
      <c r="C16" s="115"/>
      <c r="D16" s="11" t="s">
        <v>203</v>
      </c>
      <c r="E16" s="11" t="s">
        <v>202</v>
      </c>
      <c r="F16" s="79"/>
      <c r="G16" s="79"/>
      <c r="H16" s="79"/>
      <c r="I16" s="79"/>
      <c r="J16" s="79"/>
      <c r="K16" s="79"/>
      <c r="M16" s="115"/>
    </row>
    <row r="17" spans="1:13" x14ac:dyDescent="0.25">
      <c r="A17" s="115"/>
      <c r="B17" s="115" t="s">
        <v>614</v>
      </c>
      <c r="C17" s="115"/>
      <c r="D17" s="11"/>
      <c r="E17" s="11" t="s">
        <v>832</v>
      </c>
      <c r="F17" s="80"/>
      <c r="G17" s="80"/>
      <c r="H17" s="80"/>
      <c r="I17" s="80"/>
      <c r="J17" s="80"/>
      <c r="K17" s="80"/>
      <c r="M17" s="115"/>
    </row>
    <row r="18" spans="1:13" ht="15" customHeight="1" x14ac:dyDescent="0.25">
      <c r="A18" s="115"/>
      <c r="B18" s="115" t="s">
        <v>614</v>
      </c>
      <c r="C18" s="115"/>
      <c r="D18" s="11"/>
      <c r="E18" s="11" t="s">
        <v>833</v>
      </c>
      <c r="F18" s="80"/>
      <c r="G18" s="80"/>
      <c r="H18" s="80"/>
      <c r="I18" s="80"/>
      <c r="J18" s="80"/>
      <c r="K18" s="80"/>
      <c r="M18" s="115"/>
    </row>
    <row r="19" spans="1:13" x14ac:dyDescent="0.25">
      <c r="A19" s="115"/>
      <c r="B19" s="115" t="s">
        <v>615</v>
      </c>
      <c r="C19" s="115"/>
      <c r="D19" s="11" t="s">
        <v>204</v>
      </c>
      <c r="E19" s="11" t="s">
        <v>202</v>
      </c>
      <c r="F19" s="79"/>
      <c r="G19" s="79"/>
      <c r="H19" s="79"/>
      <c r="I19" s="79"/>
      <c r="J19" s="79"/>
      <c r="K19" s="79"/>
      <c r="M19" s="115"/>
    </row>
    <row r="20" spans="1:13" x14ac:dyDescent="0.25">
      <c r="A20" s="115"/>
      <c r="B20" s="115" t="s">
        <v>615</v>
      </c>
      <c r="C20" s="115"/>
      <c r="D20" s="11"/>
      <c r="E20" s="11" t="s">
        <v>832</v>
      </c>
      <c r="F20" s="80"/>
      <c r="G20" s="80"/>
      <c r="H20" s="80"/>
      <c r="I20" s="80"/>
      <c r="J20" s="80"/>
      <c r="K20" s="80"/>
      <c r="M20" s="115"/>
    </row>
    <row r="21" spans="1:13" ht="15" customHeight="1" x14ac:dyDescent="0.25">
      <c r="A21" s="115"/>
      <c r="B21" s="115" t="s">
        <v>615</v>
      </c>
      <c r="C21" s="115"/>
      <c r="D21" s="11"/>
      <c r="E21" s="11" t="s">
        <v>833</v>
      </c>
      <c r="F21" s="80"/>
      <c r="G21" s="80"/>
      <c r="H21" s="80"/>
      <c r="I21" s="80"/>
      <c r="J21" s="80"/>
      <c r="K21" s="80"/>
      <c r="M21" s="115"/>
    </row>
    <row r="22" spans="1:13" x14ac:dyDescent="0.25">
      <c r="A22" s="115"/>
      <c r="B22" s="115"/>
      <c r="C22" s="115"/>
      <c r="D22" s="11" t="s">
        <v>205</v>
      </c>
      <c r="E22" s="11" t="s">
        <v>202</v>
      </c>
      <c r="F22" s="86">
        <f>fn_F10_0_06122012+fn_F13_12_06122012+fn_F16_59_10122012</f>
        <v>0</v>
      </c>
      <c r="G22" s="86">
        <f>fn_G10_1_06122012+fn_G13_13_06122012+fn_G16_61_10122012</f>
        <v>0</v>
      </c>
      <c r="H22" s="86">
        <f>fn_H10_2_06122012+fn_H13_14_06122012+fn_H16_64_10122012</f>
        <v>0</v>
      </c>
      <c r="I22" s="86">
        <f>fn_I10_3_06122012+fn_I13_15_06122012+fn_I16_66_10122012</f>
        <v>0</v>
      </c>
      <c r="J22" s="86">
        <f>fn_J10_4_06122012+fn_J13_16_06122012+fn_J16_69_10122012</f>
        <v>0</v>
      </c>
      <c r="K22" s="86">
        <f>fn_K10_5_06122012+fn_K13_17_06122012+fn_K16_70_10122012</f>
        <v>0</v>
      </c>
      <c r="M22" s="115"/>
    </row>
    <row r="23" spans="1:13" x14ac:dyDescent="0.25">
      <c r="A23" s="115"/>
      <c r="B23" s="115"/>
      <c r="C23" s="115"/>
      <c r="D23" s="11"/>
      <c r="E23" s="11" t="s">
        <v>832</v>
      </c>
      <c r="F23" s="81">
        <f>fn_F11_11_06122012+fn_F14_58_10122012+fn_F17_83_10122012</f>
        <v>0</v>
      </c>
      <c r="G23" s="81">
        <f>fn_G11_8_06122012+fn_G14_72_10122012+fn_G17_73_10122012</f>
        <v>0</v>
      </c>
      <c r="H23" s="81">
        <f>fn_H11_9_06122012+fn_H14_77_10122012+fn_H17_76_10122012</f>
        <v>0</v>
      </c>
      <c r="I23" s="81">
        <f>fn_I11_10_06122012+fn_I14_78_10122012+fn_I17_79_10122012</f>
        <v>0</v>
      </c>
      <c r="J23" s="81">
        <f>fn_J11_28_10122012+fn_J14_30_10122012+fn_J17_31_10122012</f>
        <v>0</v>
      </c>
      <c r="K23" s="81">
        <f>fn_K11_29_10122012+fn_K14_32_10122012+fn_K17_33_10122012</f>
        <v>0</v>
      </c>
      <c r="M23" s="115"/>
    </row>
    <row r="24" spans="1:13" ht="15" customHeight="1" x14ac:dyDescent="0.25">
      <c r="A24" s="115"/>
      <c r="B24" s="115"/>
      <c r="C24" s="115"/>
      <c r="D24" s="11"/>
      <c r="E24" s="11" t="s">
        <v>833</v>
      </c>
      <c r="F24" s="81">
        <f>fn_F12_34_10122012+fn_F15_35_10122012+fn_F18_36_10122012</f>
        <v>0</v>
      </c>
      <c r="G24" s="81">
        <f>fn_G12_38_10122012+fn_G15_39_10122012+fn_G18_40_10122012</f>
        <v>0</v>
      </c>
      <c r="H24" s="81">
        <f>fn_H12_42_10122012+fn_H15_43_10122012+fn_H18_44_10122012</f>
        <v>0</v>
      </c>
      <c r="I24" s="81">
        <f>fn_I12_46_10122012+fn_I15_47_10122012+fn_I18_48_10122012</f>
        <v>0</v>
      </c>
      <c r="J24" s="81">
        <f>fn_J12_53_10122012+fn_J15_52_10122012+fn_J18_51_10122012</f>
        <v>0</v>
      </c>
      <c r="K24" s="81">
        <f>fn_K12_54_10122012+fn_K15_55_10122012+fn_K18_56_10122012</f>
        <v>0</v>
      </c>
      <c r="M24" s="115"/>
    </row>
    <row r="25" spans="1:13" hidden="1" x14ac:dyDescent="0.25">
      <c r="A25" s="115"/>
      <c r="B25" s="115"/>
      <c r="C25" s="115" t="s">
        <v>281</v>
      </c>
      <c r="M25" s="115"/>
    </row>
    <row r="26" spans="1:13" hidden="1" x14ac:dyDescent="0.25">
      <c r="A26" s="115"/>
      <c r="B26" s="115"/>
      <c r="C26" s="115" t="s">
        <v>1331</v>
      </c>
      <c r="D26" s="115"/>
      <c r="E26" s="115"/>
      <c r="F26" s="115"/>
      <c r="G26" s="115"/>
      <c r="H26" s="115"/>
      <c r="I26" s="115"/>
      <c r="J26" s="115"/>
      <c r="K26" s="115"/>
      <c r="L26" s="115"/>
      <c r="M26" s="115" t="s">
        <v>1332</v>
      </c>
    </row>
    <row r="27" spans="1:13" hidden="1" x14ac:dyDescent="0.25"/>
    <row r="28" spans="1:13" hidden="1" x14ac:dyDescent="0.25"/>
    <row r="29" spans="1:13" s="37" customFormat="1" hidden="1" x14ac:dyDescent="0.25"/>
    <row r="30" spans="1:13" s="37" customFormat="1" hidden="1" x14ac:dyDescent="0.25"/>
    <row r="31" spans="1:13" s="37" customFormat="1" hidden="1" x14ac:dyDescent="0.25"/>
    <row r="32" spans="1:13" s="37" customFormat="1" x14ac:dyDescent="0.25"/>
    <row r="33" spans="1:12" hidden="1" x14ac:dyDescent="0.25">
      <c r="A33" s="115"/>
      <c r="B33" s="115"/>
      <c r="C33" s="115" t="s">
        <v>1525</v>
      </c>
      <c r="D33" s="115"/>
      <c r="E33" s="115"/>
      <c r="F33" s="115"/>
      <c r="G33" s="115"/>
      <c r="H33" s="115"/>
      <c r="I33" s="115"/>
      <c r="J33" s="115"/>
      <c r="K33" s="115"/>
      <c r="L33" s="115"/>
    </row>
    <row r="34" spans="1:12" hidden="1" x14ac:dyDescent="0.25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</row>
    <row r="35" spans="1:12" hidden="1" x14ac:dyDescent="0.25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</row>
    <row r="36" spans="1:12" hidden="1" x14ac:dyDescent="0.25">
      <c r="A36" s="115"/>
      <c r="B36" s="115"/>
      <c r="C36" s="115" t="s">
        <v>282</v>
      </c>
      <c r="D36" s="115" t="s">
        <v>1335</v>
      </c>
      <c r="E36" s="115" t="s">
        <v>1335</v>
      </c>
      <c r="F36" s="115"/>
      <c r="G36" s="115"/>
      <c r="H36" s="115"/>
      <c r="I36" s="115"/>
      <c r="J36" s="115"/>
      <c r="K36" s="115" t="s">
        <v>281</v>
      </c>
      <c r="L36" s="115" t="s">
        <v>1330</v>
      </c>
    </row>
    <row r="37" spans="1:12" ht="15" customHeight="1" x14ac:dyDescent="0.25">
      <c r="A37" s="115"/>
      <c r="B37" s="115"/>
      <c r="C37" s="117" t="s">
        <v>1335</v>
      </c>
      <c r="D37" s="215" t="s">
        <v>835</v>
      </c>
      <c r="E37" s="216"/>
      <c r="F37" s="216"/>
      <c r="G37" s="216"/>
      <c r="H37" s="216"/>
      <c r="I37" s="217" t="s">
        <v>1336</v>
      </c>
      <c r="J37" s="218"/>
      <c r="L37" s="115"/>
    </row>
    <row r="38" spans="1:12" ht="45" x14ac:dyDescent="0.25">
      <c r="A38" s="115"/>
      <c r="B38" s="115"/>
      <c r="C38" s="117" t="s">
        <v>1335</v>
      </c>
      <c r="D38" s="64" t="s">
        <v>836</v>
      </c>
      <c r="E38" s="65"/>
      <c r="F38" s="13" t="s">
        <v>201</v>
      </c>
      <c r="G38" s="13" t="s">
        <v>203</v>
      </c>
      <c r="H38" s="13" t="s">
        <v>204</v>
      </c>
      <c r="I38" s="13" t="s">
        <v>837</v>
      </c>
      <c r="J38" s="54" t="s">
        <v>1526</v>
      </c>
      <c r="L38" s="115"/>
    </row>
    <row r="39" spans="1:12" hidden="1" x14ac:dyDescent="0.25">
      <c r="A39" s="115"/>
      <c r="B39" s="115"/>
      <c r="C39" s="115" t="s">
        <v>281</v>
      </c>
      <c r="L39" s="115"/>
    </row>
    <row r="40" spans="1:12" x14ac:dyDescent="0.25">
      <c r="A40" s="115"/>
      <c r="B40" s="115"/>
      <c r="C40" s="115"/>
      <c r="D40" s="11" t="s">
        <v>201</v>
      </c>
      <c r="E40" s="11" t="s">
        <v>202</v>
      </c>
      <c r="F40" s="66"/>
      <c r="G40" s="79"/>
      <c r="H40" s="79"/>
      <c r="I40" s="79"/>
      <c r="J40" s="79"/>
      <c r="L40" s="115"/>
    </row>
    <row r="41" spans="1:12" x14ac:dyDescent="0.25">
      <c r="A41" s="115"/>
      <c r="B41" s="115"/>
      <c r="C41" s="115"/>
      <c r="D41" s="11"/>
      <c r="E41" s="11" t="s">
        <v>832</v>
      </c>
      <c r="F41" s="66"/>
      <c r="G41" s="80"/>
      <c r="H41" s="80"/>
      <c r="I41" s="80"/>
      <c r="J41" s="80"/>
      <c r="L41" s="115"/>
    </row>
    <row r="42" spans="1:12" x14ac:dyDescent="0.25">
      <c r="A42" s="115"/>
      <c r="B42" s="115"/>
      <c r="C42" s="115"/>
      <c r="D42" s="11" t="s">
        <v>203</v>
      </c>
      <c r="E42" s="11" t="s">
        <v>202</v>
      </c>
      <c r="F42" s="79"/>
      <c r="G42" s="66"/>
      <c r="H42" s="79"/>
      <c r="I42" s="79"/>
      <c r="J42" s="79"/>
      <c r="L42" s="115"/>
    </row>
    <row r="43" spans="1:12" x14ac:dyDescent="0.25">
      <c r="A43" s="115"/>
      <c r="B43" s="115"/>
      <c r="C43" s="115"/>
      <c r="D43" s="11"/>
      <c r="E43" s="11" t="s">
        <v>832</v>
      </c>
      <c r="F43" s="80"/>
      <c r="G43" s="66"/>
      <c r="H43" s="80"/>
      <c r="I43" s="80"/>
      <c r="J43" s="80"/>
      <c r="L43" s="115"/>
    </row>
    <row r="44" spans="1:12" x14ac:dyDescent="0.25">
      <c r="A44" s="115"/>
      <c r="B44" s="115"/>
      <c r="C44" s="115"/>
      <c r="D44" s="11" t="s">
        <v>204</v>
      </c>
      <c r="E44" s="11" t="s">
        <v>202</v>
      </c>
      <c r="F44" s="79"/>
      <c r="G44" s="79"/>
      <c r="H44" s="66"/>
      <c r="I44" s="79"/>
      <c r="J44" s="79"/>
      <c r="L44" s="115"/>
    </row>
    <row r="45" spans="1:12" x14ac:dyDescent="0.25">
      <c r="A45" s="115"/>
      <c r="B45" s="115"/>
      <c r="C45" s="115"/>
      <c r="D45" s="11"/>
      <c r="E45" s="11" t="s">
        <v>832</v>
      </c>
      <c r="F45" s="80"/>
      <c r="G45" s="80"/>
      <c r="H45" s="66"/>
      <c r="I45" s="80"/>
      <c r="J45" s="80"/>
      <c r="L45" s="115"/>
    </row>
    <row r="46" spans="1:12" x14ac:dyDescent="0.25">
      <c r="A46" s="115"/>
      <c r="B46" s="115"/>
      <c r="C46" s="115" t="s">
        <v>281</v>
      </c>
      <c r="L46" s="115"/>
    </row>
    <row r="47" spans="1:12" x14ac:dyDescent="0.25">
      <c r="A47" s="115"/>
      <c r="B47" s="115"/>
      <c r="C47" s="115" t="s">
        <v>1331</v>
      </c>
      <c r="D47" s="115"/>
      <c r="E47" s="115"/>
      <c r="F47" s="115"/>
      <c r="G47" s="115"/>
      <c r="H47" s="115"/>
      <c r="I47" s="115"/>
      <c r="J47" s="115"/>
      <c r="K47" s="115"/>
      <c r="L47" s="115" t="s">
        <v>1332</v>
      </c>
    </row>
  </sheetData>
  <mergeCells count="12">
    <mergeCell ref="J10:K10"/>
    <mergeCell ref="D9:I9"/>
    <mergeCell ref="D37:H37"/>
    <mergeCell ref="I37:J37"/>
    <mergeCell ref="D1:K1"/>
    <mergeCell ref="J9:K9"/>
    <mergeCell ref="D10:D11"/>
    <mergeCell ref="E10:E11"/>
    <mergeCell ref="F10:F11"/>
    <mergeCell ref="G10:H10"/>
    <mergeCell ref="I10:I11"/>
    <mergeCell ref="J3:K3"/>
  </mergeCells>
  <phoneticPr fontId="3" type="noConversion"/>
  <dataValidations count="96">
    <dataValidation type="whole" allowBlank="1" showInputMessage="1" showErrorMessage="1" errorTitle="Input Error" error="Please enter a Whole Number between 0 and 99999999999999999" sqref="F13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13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H13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I13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J13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K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5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F16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16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H16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I16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J16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K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8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F19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19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H19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I19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J19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K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21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F22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22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H22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I22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J22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K2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24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40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H40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I40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J4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41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F42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H42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I42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J4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4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43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F44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44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I44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J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4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45">
      <formula1>0</formula1>
      <formula2>99999999999999900</formula2>
    </dataValidation>
  </dataValidations>
  <hyperlinks>
    <hyperlink ref="F4" location="Navigation!A1" display="Back To Navigation Page"/>
  </hyperlinks>
  <pageMargins left="0.75" right="0.75" top="1" bottom="1" header="0.5" footer="0.5"/>
  <pageSetup orientation="portrait" horizontalDpi="200" verticalDpi="200" r:id="rId1"/>
  <headerFooter alignWithMargins="0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E231"/>
  <sheetViews>
    <sheetView topLeftCell="A113" workbookViewId="0">
      <selection activeCell="A144" sqref="A144"/>
    </sheetView>
  </sheetViews>
  <sheetFormatPr defaultRowHeight="15" x14ac:dyDescent="0.25"/>
  <cols>
    <col min="1" max="1" width="29" customWidth="1"/>
    <col min="3" max="3" width="66.42578125" customWidth="1"/>
  </cols>
  <sheetData>
    <row r="1" spans="1:5" x14ac:dyDescent="0.25">
      <c r="A1" t="s">
        <v>838</v>
      </c>
      <c r="B1" t="s">
        <v>834</v>
      </c>
      <c r="C1" t="s">
        <v>839</v>
      </c>
      <c r="D1" t="s">
        <v>840</v>
      </c>
      <c r="E1" t="s">
        <v>581</v>
      </c>
    </row>
    <row r="2" spans="1:5" x14ac:dyDescent="0.25">
      <c r="A2" t="s">
        <v>582</v>
      </c>
      <c r="B2" t="s">
        <v>834</v>
      </c>
      <c r="C2" t="s">
        <v>583</v>
      </c>
      <c r="D2" t="s">
        <v>840</v>
      </c>
      <c r="E2" t="s">
        <v>1021</v>
      </c>
    </row>
    <row r="3" spans="1:5" x14ac:dyDescent="0.25">
      <c r="A3" t="s">
        <v>1022</v>
      </c>
      <c r="B3" t="s">
        <v>834</v>
      </c>
      <c r="C3" t="s">
        <v>1023</v>
      </c>
      <c r="D3" t="s">
        <v>840</v>
      </c>
      <c r="E3" t="s">
        <v>1024</v>
      </c>
    </row>
    <row r="4" spans="1:5" x14ac:dyDescent="0.25">
      <c r="A4" t="s">
        <v>1025</v>
      </c>
      <c r="B4" t="s">
        <v>834</v>
      </c>
      <c r="C4" t="s">
        <v>1026</v>
      </c>
      <c r="D4" t="s">
        <v>840</v>
      </c>
      <c r="E4" t="s">
        <v>1027</v>
      </c>
    </row>
    <row r="5" spans="1:5" x14ac:dyDescent="0.25">
      <c r="A5" t="s">
        <v>1028</v>
      </c>
      <c r="B5" t="s">
        <v>834</v>
      </c>
      <c r="C5" t="s">
        <v>1029</v>
      </c>
      <c r="D5" t="s">
        <v>840</v>
      </c>
      <c r="E5" t="s">
        <v>1275</v>
      </c>
    </row>
    <row r="6" spans="1:5" x14ac:dyDescent="0.25">
      <c r="A6" t="s">
        <v>1276</v>
      </c>
      <c r="B6" t="s">
        <v>834</v>
      </c>
      <c r="C6" t="s">
        <v>1277</v>
      </c>
      <c r="D6" t="s">
        <v>840</v>
      </c>
      <c r="E6" t="s">
        <v>1278</v>
      </c>
    </row>
    <row r="7" spans="1:5" x14ac:dyDescent="0.25">
      <c r="A7" t="s">
        <v>1279</v>
      </c>
      <c r="B7" t="s">
        <v>834</v>
      </c>
      <c r="C7" t="s">
        <v>839</v>
      </c>
      <c r="D7" t="s">
        <v>840</v>
      </c>
      <c r="E7" t="s">
        <v>581</v>
      </c>
    </row>
    <row r="8" spans="1:5" x14ac:dyDescent="0.25">
      <c r="A8" t="s">
        <v>585</v>
      </c>
      <c r="B8" t="s">
        <v>834</v>
      </c>
      <c r="C8" t="s">
        <v>1616</v>
      </c>
      <c r="D8" t="s">
        <v>840</v>
      </c>
      <c r="E8" t="s">
        <v>1617</v>
      </c>
    </row>
    <row r="9" spans="1:5" x14ac:dyDescent="0.25">
      <c r="A9" t="s">
        <v>1618</v>
      </c>
      <c r="B9" t="s">
        <v>834</v>
      </c>
      <c r="C9" t="s">
        <v>540</v>
      </c>
      <c r="D9" t="s">
        <v>840</v>
      </c>
      <c r="E9" t="s">
        <v>541</v>
      </c>
    </row>
    <row r="10" spans="1:5" x14ac:dyDescent="0.25">
      <c r="A10" t="s">
        <v>542</v>
      </c>
      <c r="B10" t="s">
        <v>834</v>
      </c>
      <c r="C10" t="s">
        <v>801</v>
      </c>
      <c r="D10" t="s">
        <v>840</v>
      </c>
      <c r="E10" t="s">
        <v>567</v>
      </c>
    </row>
    <row r="11" spans="1:5" x14ac:dyDescent="0.25">
      <c r="A11" t="s">
        <v>568</v>
      </c>
      <c r="B11" t="s">
        <v>834</v>
      </c>
      <c r="C11" t="s">
        <v>1000</v>
      </c>
      <c r="D11" t="s">
        <v>840</v>
      </c>
      <c r="E11" t="s">
        <v>1001</v>
      </c>
    </row>
    <row r="12" spans="1:5" x14ac:dyDescent="0.25">
      <c r="A12" t="s">
        <v>569</v>
      </c>
      <c r="B12" t="s">
        <v>834</v>
      </c>
      <c r="C12" t="s">
        <v>1616</v>
      </c>
      <c r="D12" t="s">
        <v>840</v>
      </c>
      <c r="E12" t="s">
        <v>1617</v>
      </c>
    </row>
    <row r="13" spans="1:5" x14ac:dyDescent="0.25">
      <c r="A13" t="s">
        <v>1097</v>
      </c>
      <c r="B13" t="s">
        <v>834</v>
      </c>
      <c r="C13" t="s">
        <v>839</v>
      </c>
      <c r="D13" t="s">
        <v>840</v>
      </c>
      <c r="E13" t="s">
        <v>581</v>
      </c>
    </row>
    <row r="14" spans="1:5" x14ac:dyDescent="0.25">
      <c r="A14" t="s">
        <v>1098</v>
      </c>
      <c r="B14" t="s">
        <v>834</v>
      </c>
      <c r="C14" t="s">
        <v>583</v>
      </c>
      <c r="D14" t="s">
        <v>840</v>
      </c>
      <c r="E14" t="s">
        <v>1021</v>
      </c>
    </row>
    <row r="15" spans="1:5" x14ac:dyDescent="0.25">
      <c r="A15" t="s">
        <v>1099</v>
      </c>
      <c r="B15" t="s">
        <v>834</v>
      </c>
      <c r="C15" t="s">
        <v>1023</v>
      </c>
      <c r="D15" t="s">
        <v>840</v>
      </c>
      <c r="E15" t="s">
        <v>1024</v>
      </c>
    </row>
    <row r="16" spans="1:5" x14ac:dyDescent="0.25">
      <c r="A16" t="s">
        <v>1100</v>
      </c>
      <c r="B16" t="s">
        <v>834</v>
      </c>
      <c r="C16" t="s">
        <v>1026</v>
      </c>
      <c r="D16" t="s">
        <v>840</v>
      </c>
      <c r="E16" t="s">
        <v>1027</v>
      </c>
    </row>
    <row r="17" spans="1:5" x14ac:dyDescent="0.25">
      <c r="A17" t="s">
        <v>1101</v>
      </c>
      <c r="B17" t="s">
        <v>834</v>
      </c>
      <c r="C17" t="s">
        <v>1029</v>
      </c>
      <c r="D17" t="s">
        <v>840</v>
      </c>
      <c r="E17" t="s">
        <v>1275</v>
      </c>
    </row>
    <row r="18" spans="1:5" x14ac:dyDescent="0.25">
      <c r="A18" t="s">
        <v>1102</v>
      </c>
      <c r="B18" t="s">
        <v>834</v>
      </c>
      <c r="C18" t="s">
        <v>1277</v>
      </c>
      <c r="D18" t="s">
        <v>840</v>
      </c>
      <c r="E18" t="s">
        <v>1278</v>
      </c>
    </row>
    <row r="19" spans="1:5" x14ac:dyDescent="0.25">
      <c r="A19" t="s">
        <v>1103</v>
      </c>
      <c r="B19" t="s">
        <v>834</v>
      </c>
      <c r="C19" t="s">
        <v>1109</v>
      </c>
      <c r="D19" t="s">
        <v>840</v>
      </c>
      <c r="E19" t="s">
        <v>1110</v>
      </c>
    </row>
    <row r="20" spans="1:5" x14ac:dyDescent="0.25">
      <c r="A20" t="s">
        <v>1111</v>
      </c>
      <c r="B20" t="s">
        <v>834</v>
      </c>
      <c r="C20" t="s">
        <v>1112</v>
      </c>
      <c r="D20" t="s">
        <v>840</v>
      </c>
      <c r="E20" t="s">
        <v>1113</v>
      </c>
    </row>
    <row r="21" spans="1:5" x14ac:dyDescent="0.25">
      <c r="A21" t="s">
        <v>1114</v>
      </c>
      <c r="B21" t="s">
        <v>834</v>
      </c>
      <c r="C21" t="s">
        <v>592</v>
      </c>
      <c r="D21" t="s">
        <v>840</v>
      </c>
      <c r="E21" t="s">
        <v>593</v>
      </c>
    </row>
    <row r="22" spans="1:5" x14ac:dyDescent="0.25">
      <c r="A22" t="s">
        <v>1115</v>
      </c>
      <c r="B22" t="s">
        <v>834</v>
      </c>
      <c r="C22" t="s">
        <v>1397</v>
      </c>
      <c r="D22" t="s">
        <v>840</v>
      </c>
      <c r="E22" t="s">
        <v>1398</v>
      </c>
    </row>
    <row r="23" spans="1:5" x14ac:dyDescent="0.25">
      <c r="A23" t="s">
        <v>1399</v>
      </c>
      <c r="B23" t="s">
        <v>834</v>
      </c>
      <c r="C23" t="s">
        <v>1400</v>
      </c>
      <c r="D23" t="s">
        <v>840</v>
      </c>
      <c r="E23" t="s">
        <v>1401</v>
      </c>
    </row>
    <row r="24" spans="1:5" x14ac:dyDescent="0.25">
      <c r="A24" t="s">
        <v>1402</v>
      </c>
      <c r="B24" t="s">
        <v>834</v>
      </c>
      <c r="C24" t="s">
        <v>1602</v>
      </c>
      <c r="D24" t="s">
        <v>840</v>
      </c>
      <c r="E24" t="s">
        <v>1603</v>
      </c>
    </row>
    <row r="25" spans="1:5" x14ac:dyDescent="0.25">
      <c r="A25" t="s">
        <v>1604</v>
      </c>
      <c r="B25" t="s">
        <v>834</v>
      </c>
      <c r="C25" t="s">
        <v>1395</v>
      </c>
      <c r="D25" t="s">
        <v>840</v>
      </c>
      <c r="E25" t="s">
        <v>596</v>
      </c>
    </row>
    <row r="26" spans="1:5" x14ac:dyDescent="0.25">
      <c r="A26" t="s">
        <v>597</v>
      </c>
      <c r="B26" t="s">
        <v>834</v>
      </c>
      <c r="C26" t="s">
        <v>598</v>
      </c>
      <c r="D26" t="s">
        <v>840</v>
      </c>
      <c r="E26" t="s">
        <v>599</v>
      </c>
    </row>
    <row r="27" spans="1:5" x14ac:dyDescent="0.25">
      <c r="A27" t="s">
        <v>600</v>
      </c>
      <c r="B27" t="s">
        <v>834</v>
      </c>
      <c r="C27" t="s">
        <v>594</v>
      </c>
      <c r="D27" t="s">
        <v>840</v>
      </c>
      <c r="E27" t="s">
        <v>595</v>
      </c>
    </row>
    <row r="28" spans="1:5" x14ac:dyDescent="0.25">
      <c r="A28" t="s">
        <v>601</v>
      </c>
      <c r="B28" t="s">
        <v>834</v>
      </c>
      <c r="C28" t="s">
        <v>424</v>
      </c>
      <c r="D28" t="s">
        <v>840</v>
      </c>
      <c r="E28" t="s">
        <v>425</v>
      </c>
    </row>
    <row r="29" spans="1:5" x14ac:dyDescent="0.25">
      <c r="A29" t="s">
        <v>293</v>
      </c>
      <c r="B29" t="s">
        <v>834</v>
      </c>
      <c r="C29" t="s">
        <v>299</v>
      </c>
      <c r="D29" t="s">
        <v>840</v>
      </c>
      <c r="E29" t="s">
        <v>347</v>
      </c>
    </row>
    <row r="30" spans="1:5" x14ac:dyDescent="0.25">
      <c r="A30" t="s">
        <v>294</v>
      </c>
      <c r="B30" t="s">
        <v>834</v>
      </c>
      <c r="C30" t="s">
        <v>1191</v>
      </c>
      <c r="D30" t="s">
        <v>840</v>
      </c>
      <c r="E30" t="s">
        <v>1192</v>
      </c>
    </row>
    <row r="31" spans="1:5" x14ac:dyDescent="0.25">
      <c r="A31" t="s">
        <v>295</v>
      </c>
      <c r="B31" t="s">
        <v>834</v>
      </c>
      <c r="C31" t="s">
        <v>299</v>
      </c>
      <c r="D31" t="s">
        <v>840</v>
      </c>
      <c r="E31" t="s">
        <v>347</v>
      </c>
    </row>
    <row r="32" spans="1:5" x14ac:dyDescent="0.25">
      <c r="A32" t="s">
        <v>296</v>
      </c>
      <c r="B32" t="s">
        <v>834</v>
      </c>
      <c r="C32" t="s">
        <v>299</v>
      </c>
      <c r="D32" t="s">
        <v>840</v>
      </c>
      <c r="E32" t="s">
        <v>347</v>
      </c>
    </row>
    <row r="33" spans="1:5" x14ac:dyDescent="0.25">
      <c r="A33" t="s">
        <v>297</v>
      </c>
      <c r="B33" t="s">
        <v>834</v>
      </c>
      <c r="C33" t="s">
        <v>1191</v>
      </c>
      <c r="D33" t="s">
        <v>840</v>
      </c>
      <c r="E33" t="s">
        <v>1192</v>
      </c>
    </row>
    <row r="34" spans="1:5" x14ac:dyDescent="0.25">
      <c r="A34" t="s">
        <v>298</v>
      </c>
      <c r="B34" t="s">
        <v>834</v>
      </c>
      <c r="C34" t="s">
        <v>1191</v>
      </c>
      <c r="D34" t="s">
        <v>840</v>
      </c>
      <c r="E34" t="s">
        <v>1192</v>
      </c>
    </row>
    <row r="35" spans="1:5" x14ac:dyDescent="0.25">
      <c r="A35" t="s">
        <v>1002</v>
      </c>
      <c r="B35" t="s">
        <v>834</v>
      </c>
      <c r="C35" t="s">
        <v>1193</v>
      </c>
      <c r="D35" t="s">
        <v>840</v>
      </c>
      <c r="E35" t="s">
        <v>1194</v>
      </c>
    </row>
    <row r="36" spans="1:5" x14ac:dyDescent="0.25">
      <c r="A36" t="s">
        <v>1003</v>
      </c>
      <c r="B36" t="s">
        <v>834</v>
      </c>
      <c r="C36" t="s">
        <v>1193</v>
      </c>
      <c r="D36" t="s">
        <v>840</v>
      </c>
      <c r="E36" t="s">
        <v>1194</v>
      </c>
    </row>
    <row r="37" spans="1:5" x14ac:dyDescent="0.25">
      <c r="A37" t="s">
        <v>1004</v>
      </c>
      <c r="B37" t="s">
        <v>834</v>
      </c>
      <c r="C37" t="s">
        <v>1193</v>
      </c>
      <c r="D37" t="s">
        <v>840</v>
      </c>
      <c r="E37" t="s">
        <v>1194</v>
      </c>
    </row>
    <row r="38" spans="1:5" x14ac:dyDescent="0.25">
      <c r="A38" t="s">
        <v>1062</v>
      </c>
      <c r="B38" t="s">
        <v>834</v>
      </c>
      <c r="C38" t="s">
        <v>1193</v>
      </c>
      <c r="D38" t="s">
        <v>840</v>
      </c>
      <c r="E38" t="s">
        <v>1194</v>
      </c>
    </row>
    <row r="39" spans="1:5" x14ac:dyDescent="0.25">
      <c r="A39" t="s">
        <v>1063</v>
      </c>
      <c r="B39" t="s">
        <v>834</v>
      </c>
      <c r="C39" t="s">
        <v>1195</v>
      </c>
      <c r="D39" t="s">
        <v>840</v>
      </c>
      <c r="E39" t="s">
        <v>1196</v>
      </c>
    </row>
    <row r="40" spans="1:5" x14ac:dyDescent="0.25">
      <c r="A40" t="s">
        <v>1064</v>
      </c>
      <c r="B40" t="s">
        <v>834</v>
      </c>
      <c r="C40" t="s">
        <v>1195</v>
      </c>
      <c r="D40" t="s">
        <v>840</v>
      </c>
      <c r="E40" t="s">
        <v>1196</v>
      </c>
    </row>
    <row r="41" spans="1:5" x14ac:dyDescent="0.25">
      <c r="A41" t="s">
        <v>1065</v>
      </c>
      <c r="B41" t="s">
        <v>834</v>
      </c>
      <c r="C41" t="s">
        <v>1195</v>
      </c>
      <c r="D41" t="s">
        <v>840</v>
      </c>
      <c r="E41" t="s">
        <v>1196</v>
      </c>
    </row>
    <row r="42" spans="1:5" x14ac:dyDescent="0.25">
      <c r="A42" t="s">
        <v>1066</v>
      </c>
      <c r="B42" t="s">
        <v>834</v>
      </c>
      <c r="C42" t="s">
        <v>1195</v>
      </c>
      <c r="D42" t="s">
        <v>840</v>
      </c>
      <c r="E42" t="s">
        <v>1196</v>
      </c>
    </row>
    <row r="43" spans="1:5" x14ac:dyDescent="0.25">
      <c r="A43" t="s">
        <v>1067</v>
      </c>
      <c r="B43" t="s">
        <v>834</v>
      </c>
      <c r="C43" t="s">
        <v>1240</v>
      </c>
      <c r="D43" t="s">
        <v>840</v>
      </c>
      <c r="E43" t="s">
        <v>1241</v>
      </c>
    </row>
    <row r="44" spans="1:5" x14ac:dyDescent="0.25">
      <c r="A44" t="s">
        <v>1068</v>
      </c>
      <c r="B44" t="s">
        <v>834</v>
      </c>
      <c r="C44" t="s">
        <v>1240</v>
      </c>
      <c r="D44" t="s">
        <v>840</v>
      </c>
      <c r="E44" t="s">
        <v>1241</v>
      </c>
    </row>
    <row r="45" spans="1:5" x14ac:dyDescent="0.25">
      <c r="A45" t="s">
        <v>1069</v>
      </c>
      <c r="B45" t="s">
        <v>834</v>
      </c>
      <c r="C45" t="s">
        <v>1240</v>
      </c>
      <c r="D45" t="s">
        <v>840</v>
      </c>
      <c r="E45" t="s">
        <v>1241</v>
      </c>
    </row>
    <row r="46" spans="1:5" x14ac:dyDescent="0.25">
      <c r="A46" t="s">
        <v>1070</v>
      </c>
      <c r="B46" t="s">
        <v>834</v>
      </c>
      <c r="C46" t="s">
        <v>1240</v>
      </c>
      <c r="D46" t="s">
        <v>840</v>
      </c>
      <c r="E46" t="s">
        <v>1241</v>
      </c>
    </row>
    <row r="47" spans="1:5" x14ac:dyDescent="0.25">
      <c r="A47" t="s">
        <v>86</v>
      </c>
      <c r="B47" t="s">
        <v>834</v>
      </c>
      <c r="C47" t="s">
        <v>995</v>
      </c>
      <c r="D47" t="s">
        <v>840</v>
      </c>
      <c r="E47" t="s">
        <v>996</v>
      </c>
    </row>
    <row r="48" spans="1:5" x14ac:dyDescent="0.25">
      <c r="A48" t="s">
        <v>87</v>
      </c>
      <c r="B48" t="s">
        <v>834</v>
      </c>
      <c r="C48" t="s">
        <v>995</v>
      </c>
      <c r="D48" t="s">
        <v>840</v>
      </c>
      <c r="E48" t="s">
        <v>996</v>
      </c>
    </row>
    <row r="49" spans="1:5" x14ac:dyDescent="0.25">
      <c r="A49" t="s">
        <v>88</v>
      </c>
      <c r="B49" t="s">
        <v>834</v>
      </c>
      <c r="C49" t="s">
        <v>995</v>
      </c>
      <c r="D49" t="s">
        <v>840</v>
      </c>
      <c r="E49" t="s">
        <v>996</v>
      </c>
    </row>
    <row r="50" spans="1:5" x14ac:dyDescent="0.25">
      <c r="A50" t="s">
        <v>89</v>
      </c>
      <c r="B50" t="s">
        <v>834</v>
      </c>
      <c r="C50" t="s">
        <v>995</v>
      </c>
      <c r="D50" t="s">
        <v>840</v>
      </c>
      <c r="E50" t="s">
        <v>996</v>
      </c>
    </row>
    <row r="51" spans="1:5" x14ac:dyDescent="0.25">
      <c r="A51" t="s">
        <v>90</v>
      </c>
      <c r="B51" t="s">
        <v>834</v>
      </c>
      <c r="C51" t="s">
        <v>997</v>
      </c>
      <c r="D51" t="s">
        <v>840</v>
      </c>
      <c r="E51" t="s">
        <v>998</v>
      </c>
    </row>
    <row r="52" spans="1:5" x14ac:dyDescent="0.25">
      <c r="A52" t="s">
        <v>91</v>
      </c>
      <c r="B52" t="s">
        <v>834</v>
      </c>
      <c r="C52" t="s">
        <v>997</v>
      </c>
      <c r="D52" t="s">
        <v>840</v>
      </c>
      <c r="E52" t="s">
        <v>998</v>
      </c>
    </row>
    <row r="53" spans="1:5" x14ac:dyDescent="0.25">
      <c r="A53" t="s">
        <v>92</v>
      </c>
      <c r="B53" t="s">
        <v>834</v>
      </c>
      <c r="C53" t="s">
        <v>997</v>
      </c>
      <c r="D53" t="s">
        <v>840</v>
      </c>
      <c r="E53" t="s">
        <v>998</v>
      </c>
    </row>
    <row r="54" spans="1:5" x14ac:dyDescent="0.25">
      <c r="A54" t="s">
        <v>93</v>
      </c>
      <c r="B54" t="s">
        <v>834</v>
      </c>
      <c r="C54" t="s">
        <v>997</v>
      </c>
      <c r="D54" t="s">
        <v>840</v>
      </c>
      <c r="E54" t="s">
        <v>998</v>
      </c>
    </row>
    <row r="55" spans="1:5" x14ac:dyDescent="0.25">
      <c r="A55" t="s">
        <v>94</v>
      </c>
      <c r="B55" t="s">
        <v>834</v>
      </c>
      <c r="C55" t="s">
        <v>570</v>
      </c>
      <c r="D55" t="s">
        <v>840</v>
      </c>
      <c r="E55" t="s">
        <v>549</v>
      </c>
    </row>
    <row r="56" spans="1:5" x14ac:dyDescent="0.25">
      <c r="A56" t="s">
        <v>95</v>
      </c>
      <c r="B56" t="s">
        <v>834</v>
      </c>
      <c r="C56" t="s">
        <v>570</v>
      </c>
      <c r="D56" t="s">
        <v>840</v>
      </c>
      <c r="E56" t="s">
        <v>549</v>
      </c>
    </row>
    <row r="57" spans="1:5" x14ac:dyDescent="0.25">
      <c r="A57" t="s">
        <v>96</v>
      </c>
      <c r="B57" t="s">
        <v>834</v>
      </c>
      <c r="C57" t="s">
        <v>570</v>
      </c>
      <c r="D57" t="s">
        <v>840</v>
      </c>
      <c r="E57" t="s">
        <v>549</v>
      </c>
    </row>
    <row r="58" spans="1:5" x14ac:dyDescent="0.25">
      <c r="A58" t="s">
        <v>97</v>
      </c>
      <c r="B58" t="s">
        <v>834</v>
      </c>
      <c r="C58" t="s">
        <v>570</v>
      </c>
      <c r="D58" t="s">
        <v>840</v>
      </c>
      <c r="E58" t="s">
        <v>549</v>
      </c>
    </row>
    <row r="59" spans="1:5" x14ac:dyDescent="0.25">
      <c r="A59" t="s">
        <v>98</v>
      </c>
      <c r="B59" t="s">
        <v>834</v>
      </c>
      <c r="C59" t="s">
        <v>1616</v>
      </c>
      <c r="D59" t="s">
        <v>840</v>
      </c>
      <c r="E59" t="s">
        <v>1617</v>
      </c>
    </row>
    <row r="60" spans="1:5" x14ac:dyDescent="0.25">
      <c r="A60" t="s">
        <v>99</v>
      </c>
      <c r="B60" t="s">
        <v>834</v>
      </c>
      <c r="C60" t="s">
        <v>839</v>
      </c>
      <c r="D60" t="s">
        <v>840</v>
      </c>
      <c r="E60" t="s">
        <v>581</v>
      </c>
    </row>
    <row r="61" spans="1:5" x14ac:dyDescent="0.25">
      <c r="A61" t="s">
        <v>100</v>
      </c>
      <c r="B61" t="s">
        <v>834</v>
      </c>
      <c r="C61" t="s">
        <v>839</v>
      </c>
      <c r="D61" t="s">
        <v>840</v>
      </c>
      <c r="E61" t="s">
        <v>581</v>
      </c>
    </row>
    <row r="62" spans="1:5" x14ac:dyDescent="0.25">
      <c r="A62" t="s">
        <v>101</v>
      </c>
      <c r="B62" t="s">
        <v>834</v>
      </c>
      <c r="C62" t="s">
        <v>583</v>
      </c>
      <c r="D62" t="s">
        <v>840</v>
      </c>
      <c r="E62" t="s">
        <v>1021</v>
      </c>
    </row>
    <row r="63" spans="1:5" x14ac:dyDescent="0.25">
      <c r="A63" t="s">
        <v>102</v>
      </c>
      <c r="B63" t="s">
        <v>834</v>
      </c>
      <c r="C63" t="s">
        <v>583</v>
      </c>
      <c r="D63" t="s">
        <v>840</v>
      </c>
      <c r="E63" t="s">
        <v>1021</v>
      </c>
    </row>
    <row r="64" spans="1:5" x14ac:dyDescent="0.25">
      <c r="A64" t="s">
        <v>103</v>
      </c>
      <c r="B64" t="s">
        <v>834</v>
      </c>
      <c r="C64" t="s">
        <v>583</v>
      </c>
      <c r="D64" t="s">
        <v>840</v>
      </c>
      <c r="E64" t="s">
        <v>1021</v>
      </c>
    </row>
    <row r="65" spans="1:5" x14ac:dyDescent="0.25">
      <c r="A65" t="s">
        <v>104</v>
      </c>
      <c r="B65" t="s">
        <v>834</v>
      </c>
      <c r="C65" t="s">
        <v>1023</v>
      </c>
      <c r="D65" t="s">
        <v>840</v>
      </c>
      <c r="E65" t="s">
        <v>1024</v>
      </c>
    </row>
    <row r="66" spans="1:5" x14ac:dyDescent="0.25">
      <c r="A66" t="s">
        <v>105</v>
      </c>
      <c r="B66" t="s">
        <v>834</v>
      </c>
      <c r="C66" t="s">
        <v>1023</v>
      </c>
      <c r="D66" t="s">
        <v>840</v>
      </c>
      <c r="E66" t="s">
        <v>1024</v>
      </c>
    </row>
    <row r="67" spans="1:5" x14ac:dyDescent="0.25">
      <c r="A67" t="s">
        <v>106</v>
      </c>
      <c r="B67" t="s">
        <v>834</v>
      </c>
      <c r="C67" t="s">
        <v>1026</v>
      </c>
      <c r="D67" t="s">
        <v>840</v>
      </c>
      <c r="E67" t="s">
        <v>1027</v>
      </c>
    </row>
    <row r="68" spans="1:5" x14ac:dyDescent="0.25">
      <c r="A68" t="s">
        <v>107</v>
      </c>
      <c r="B68" t="s">
        <v>834</v>
      </c>
      <c r="C68" t="s">
        <v>1026</v>
      </c>
      <c r="D68" t="s">
        <v>840</v>
      </c>
      <c r="E68" t="s">
        <v>1027</v>
      </c>
    </row>
    <row r="69" spans="1:5" x14ac:dyDescent="0.25">
      <c r="A69" t="s">
        <v>108</v>
      </c>
      <c r="B69" t="s">
        <v>834</v>
      </c>
      <c r="C69" t="s">
        <v>1029</v>
      </c>
      <c r="D69" t="s">
        <v>840</v>
      </c>
      <c r="E69" t="s">
        <v>1275</v>
      </c>
    </row>
    <row r="70" spans="1:5" x14ac:dyDescent="0.25">
      <c r="A70" t="s">
        <v>109</v>
      </c>
      <c r="B70" t="s">
        <v>834</v>
      </c>
      <c r="C70" t="s">
        <v>1029</v>
      </c>
      <c r="D70" t="s">
        <v>840</v>
      </c>
      <c r="E70" t="s">
        <v>1275</v>
      </c>
    </row>
    <row r="71" spans="1:5" x14ac:dyDescent="0.25">
      <c r="A71" t="s">
        <v>110</v>
      </c>
      <c r="B71" t="s">
        <v>834</v>
      </c>
      <c r="C71" t="s">
        <v>1277</v>
      </c>
      <c r="D71" t="s">
        <v>840</v>
      </c>
      <c r="E71" t="s">
        <v>1278</v>
      </c>
    </row>
    <row r="72" spans="1:5" x14ac:dyDescent="0.25">
      <c r="A72" t="s">
        <v>111</v>
      </c>
      <c r="B72" t="s">
        <v>834</v>
      </c>
      <c r="C72" t="s">
        <v>1277</v>
      </c>
      <c r="D72" t="s">
        <v>840</v>
      </c>
      <c r="E72" t="s">
        <v>1278</v>
      </c>
    </row>
    <row r="73" spans="1:5" x14ac:dyDescent="0.25">
      <c r="A73" t="s">
        <v>112</v>
      </c>
      <c r="B73" t="s">
        <v>834</v>
      </c>
      <c r="C73" t="s">
        <v>540</v>
      </c>
      <c r="D73" t="s">
        <v>840</v>
      </c>
      <c r="E73" t="s">
        <v>541</v>
      </c>
    </row>
    <row r="74" spans="1:5" x14ac:dyDescent="0.25">
      <c r="A74" t="s">
        <v>113</v>
      </c>
      <c r="B74" t="s">
        <v>834</v>
      </c>
      <c r="C74" t="s">
        <v>540</v>
      </c>
      <c r="D74" t="s">
        <v>840</v>
      </c>
      <c r="E74" t="s">
        <v>541</v>
      </c>
    </row>
    <row r="75" spans="1:5" x14ac:dyDescent="0.25">
      <c r="A75" t="s">
        <v>114</v>
      </c>
      <c r="B75" t="s">
        <v>834</v>
      </c>
      <c r="C75" t="s">
        <v>540</v>
      </c>
      <c r="D75" t="s">
        <v>840</v>
      </c>
      <c r="E75" t="s">
        <v>541</v>
      </c>
    </row>
    <row r="76" spans="1:5" x14ac:dyDescent="0.25">
      <c r="A76" t="s">
        <v>115</v>
      </c>
      <c r="B76" t="s">
        <v>834</v>
      </c>
      <c r="C76" t="s">
        <v>801</v>
      </c>
      <c r="D76" t="s">
        <v>840</v>
      </c>
      <c r="E76" t="s">
        <v>567</v>
      </c>
    </row>
    <row r="77" spans="1:5" x14ac:dyDescent="0.25">
      <c r="A77" t="s">
        <v>116</v>
      </c>
      <c r="B77" t="s">
        <v>834</v>
      </c>
      <c r="C77" t="s">
        <v>801</v>
      </c>
      <c r="D77" t="s">
        <v>840</v>
      </c>
      <c r="E77" t="s">
        <v>567</v>
      </c>
    </row>
    <row r="78" spans="1:5" x14ac:dyDescent="0.25">
      <c r="A78" t="s">
        <v>117</v>
      </c>
      <c r="B78" t="s">
        <v>834</v>
      </c>
      <c r="C78" t="s">
        <v>801</v>
      </c>
      <c r="D78" t="s">
        <v>840</v>
      </c>
      <c r="E78" t="s">
        <v>567</v>
      </c>
    </row>
    <row r="79" spans="1:5" x14ac:dyDescent="0.25">
      <c r="A79" t="s">
        <v>118</v>
      </c>
      <c r="B79" t="s">
        <v>834</v>
      </c>
      <c r="C79" t="s">
        <v>1000</v>
      </c>
      <c r="D79" t="s">
        <v>840</v>
      </c>
      <c r="E79" t="s">
        <v>1001</v>
      </c>
    </row>
    <row r="80" spans="1:5" x14ac:dyDescent="0.25">
      <c r="A80" t="s">
        <v>119</v>
      </c>
      <c r="B80" t="s">
        <v>834</v>
      </c>
      <c r="C80" t="s">
        <v>1000</v>
      </c>
      <c r="D80" t="s">
        <v>840</v>
      </c>
      <c r="E80" t="s">
        <v>1001</v>
      </c>
    </row>
    <row r="81" spans="1:5" x14ac:dyDescent="0.25">
      <c r="A81" t="s">
        <v>120</v>
      </c>
      <c r="B81" t="s">
        <v>834</v>
      </c>
      <c r="C81" t="s">
        <v>1000</v>
      </c>
      <c r="D81" t="s">
        <v>840</v>
      </c>
      <c r="E81" t="s">
        <v>1001</v>
      </c>
    </row>
    <row r="82" spans="1:5" x14ac:dyDescent="0.25">
      <c r="A82" t="s">
        <v>121</v>
      </c>
      <c r="B82" t="s">
        <v>834</v>
      </c>
      <c r="C82" t="s">
        <v>299</v>
      </c>
      <c r="D82" t="s">
        <v>840</v>
      </c>
      <c r="E82" t="s">
        <v>347</v>
      </c>
    </row>
    <row r="83" spans="1:5" x14ac:dyDescent="0.25">
      <c r="A83" t="s">
        <v>122</v>
      </c>
      <c r="B83" t="s">
        <v>834</v>
      </c>
      <c r="C83" t="s">
        <v>1191</v>
      </c>
      <c r="D83" t="s">
        <v>840</v>
      </c>
      <c r="E83" t="s">
        <v>1192</v>
      </c>
    </row>
    <row r="84" spans="1:5" x14ac:dyDescent="0.25">
      <c r="A84" t="s">
        <v>123</v>
      </c>
      <c r="B84" t="s">
        <v>834</v>
      </c>
      <c r="C84" t="s">
        <v>1616</v>
      </c>
      <c r="D84" t="s">
        <v>840</v>
      </c>
      <c r="E84" t="s">
        <v>1617</v>
      </c>
    </row>
    <row r="85" spans="1:5" x14ac:dyDescent="0.25">
      <c r="A85" t="s">
        <v>124</v>
      </c>
      <c r="B85" t="s">
        <v>834</v>
      </c>
      <c r="C85" t="s">
        <v>1616</v>
      </c>
      <c r="D85" t="s">
        <v>840</v>
      </c>
      <c r="E85" t="s">
        <v>1617</v>
      </c>
    </row>
    <row r="86" spans="1:5" x14ac:dyDescent="0.25">
      <c r="A86" t="s">
        <v>127</v>
      </c>
      <c r="B86" t="s">
        <v>834</v>
      </c>
      <c r="C86" t="s">
        <v>125</v>
      </c>
      <c r="D86" t="s">
        <v>840</v>
      </c>
      <c r="E86" t="s">
        <v>126</v>
      </c>
    </row>
    <row r="87" spans="1:5" x14ac:dyDescent="0.25">
      <c r="A87" t="s">
        <v>128</v>
      </c>
      <c r="B87" t="s">
        <v>834</v>
      </c>
      <c r="C87" t="s">
        <v>129</v>
      </c>
      <c r="D87" t="s">
        <v>840</v>
      </c>
      <c r="E87" t="s">
        <v>476</v>
      </c>
    </row>
    <row r="88" spans="1:5" x14ac:dyDescent="0.25">
      <c r="A88" t="s">
        <v>477</v>
      </c>
      <c r="B88" t="s">
        <v>834</v>
      </c>
      <c r="C88" t="s">
        <v>1592</v>
      </c>
      <c r="D88" t="s">
        <v>840</v>
      </c>
      <c r="E88" t="s">
        <v>1593</v>
      </c>
    </row>
    <row r="89" spans="1:5" x14ac:dyDescent="0.25">
      <c r="A89" t="s">
        <v>1594</v>
      </c>
      <c r="B89" t="s">
        <v>834</v>
      </c>
      <c r="C89" t="s">
        <v>1595</v>
      </c>
      <c r="D89" t="s">
        <v>840</v>
      </c>
      <c r="E89" t="s">
        <v>1596</v>
      </c>
    </row>
    <row r="90" spans="1:5" x14ac:dyDescent="0.25">
      <c r="A90" t="s">
        <v>1597</v>
      </c>
      <c r="B90" t="s">
        <v>834</v>
      </c>
      <c r="C90" t="s">
        <v>1598</v>
      </c>
      <c r="D90" t="s">
        <v>840</v>
      </c>
      <c r="E90" t="s">
        <v>1599</v>
      </c>
    </row>
    <row r="91" spans="1:5" x14ac:dyDescent="0.25">
      <c r="A91" t="s">
        <v>1600</v>
      </c>
      <c r="B91" t="s">
        <v>834</v>
      </c>
      <c r="C91" t="s">
        <v>1601</v>
      </c>
      <c r="D91" t="s">
        <v>840</v>
      </c>
      <c r="E91" t="s">
        <v>1434</v>
      </c>
    </row>
    <row r="92" spans="1:5" x14ac:dyDescent="0.25">
      <c r="A92" t="s">
        <v>1435</v>
      </c>
      <c r="B92" t="s">
        <v>834</v>
      </c>
      <c r="C92" t="s">
        <v>602</v>
      </c>
      <c r="D92" t="s">
        <v>840</v>
      </c>
      <c r="E92" t="s">
        <v>603</v>
      </c>
    </row>
    <row r="93" spans="1:5" x14ac:dyDescent="0.25">
      <c r="A93" t="s">
        <v>1329</v>
      </c>
      <c r="B93" t="s">
        <v>834</v>
      </c>
      <c r="C93" t="s">
        <v>609</v>
      </c>
      <c r="D93" t="s">
        <v>840</v>
      </c>
      <c r="E93" t="s">
        <v>610</v>
      </c>
    </row>
    <row r="94" spans="1:5" x14ac:dyDescent="0.25">
      <c r="A94" t="s">
        <v>490</v>
      </c>
      <c r="B94" t="s">
        <v>491</v>
      </c>
      <c r="C94" t="s">
        <v>492</v>
      </c>
      <c r="D94" t="s">
        <v>840</v>
      </c>
      <c r="E94" t="s">
        <v>493</v>
      </c>
    </row>
    <row r="95" spans="1:5" x14ac:dyDescent="0.25">
      <c r="A95" t="s">
        <v>494</v>
      </c>
      <c r="B95" t="s">
        <v>491</v>
      </c>
      <c r="C95" t="s">
        <v>495</v>
      </c>
      <c r="D95" t="s">
        <v>840</v>
      </c>
      <c r="E95" t="s">
        <v>23</v>
      </c>
    </row>
    <row r="96" spans="1:5" x14ac:dyDescent="0.25">
      <c r="A96" t="s">
        <v>24</v>
      </c>
      <c r="B96" t="s">
        <v>491</v>
      </c>
      <c r="C96" t="s">
        <v>25</v>
      </c>
      <c r="D96" t="s">
        <v>840</v>
      </c>
      <c r="E96" t="s">
        <v>26</v>
      </c>
    </row>
    <row r="97" spans="1:5" x14ac:dyDescent="0.25">
      <c r="A97" t="s">
        <v>27</v>
      </c>
      <c r="B97" t="s">
        <v>491</v>
      </c>
      <c r="C97" t="s">
        <v>28</v>
      </c>
      <c r="D97" t="s">
        <v>840</v>
      </c>
      <c r="E97" t="s">
        <v>543</v>
      </c>
    </row>
    <row r="98" spans="1:5" x14ac:dyDescent="0.25">
      <c r="A98" t="s">
        <v>29</v>
      </c>
      <c r="B98" t="s">
        <v>491</v>
      </c>
      <c r="C98" t="s">
        <v>30</v>
      </c>
      <c r="D98" t="s">
        <v>840</v>
      </c>
      <c r="E98" t="s">
        <v>544</v>
      </c>
    </row>
    <row r="99" spans="1:5" x14ac:dyDescent="0.25">
      <c r="A99" t="s">
        <v>31</v>
      </c>
      <c r="B99" t="s">
        <v>491</v>
      </c>
      <c r="C99" t="s">
        <v>32</v>
      </c>
      <c r="D99" t="s">
        <v>840</v>
      </c>
      <c r="E99" t="s">
        <v>545</v>
      </c>
    </row>
    <row r="100" spans="1:5" x14ac:dyDescent="0.25">
      <c r="A100" t="s">
        <v>33</v>
      </c>
      <c r="B100" t="s">
        <v>491</v>
      </c>
      <c r="C100" t="s">
        <v>1210</v>
      </c>
      <c r="D100" t="s">
        <v>840</v>
      </c>
      <c r="E100" t="s">
        <v>546</v>
      </c>
    </row>
    <row r="101" spans="1:5" x14ac:dyDescent="0.25">
      <c r="A101" t="s">
        <v>1211</v>
      </c>
      <c r="B101" t="s">
        <v>491</v>
      </c>
      <c r="C101" t="s">
        <v>1653</v>
      </c>
      <c r="D101" t="s">
        <v>840</v>
      </c>
      <c r="E101" t="s">
        <v>548</v>
      </c>
    </row>
    <row r="102" spans="1:5" x14ac:dyDescent="0.25">
      <c r="A102" t="s">
        <v>1213</v>
      </c>
      <c r="B102" t="s">
        <v>491</v>
      </c>
      <c r="C102" t="s">
        <v>1214</v>
      </c>
      <c r="D102" t="s">
        <v>840</v>
      </c>
      <c r="E102" t="s">
        <v>84</v>
      </c>
    </row>
    <row r="103" spans="1:5" x14ac:dyDescent="0.25">
      <c r="A103" t="s">
        <v>85</v>
      </c>
      <c r="B103" t="s">
        <v>491</v>
      </c>
      <c r="C103" t="s">
        <v>1728</v>
      </c>
      <c r="D103" t="s">
        <v>840</v>
      </c>
      <c r="E103" t="s">
        <v>1729</v>
      </c>
    </row>
    <row r="104" spans="1:5" x14ac:dyDescent="0.25">
      <c r="A104" t="s">
        <v>1730</v>
      </c>
      <c r="B104" t="s">
        <v>491</v>
      </c>
      <c r="C104" t="s">
        <v>364</v>
      </c>
      <c r="D104" t="s">
        <v>840</v>
      </c>
      <c r="E104" t="s">
        <v>365</v>
      </c>
    </row>
    <row r="105" spans="1:5" x14ac:dyDescent="0.25">
      <c r="A105" t="s">
        <v>366</v>
      </c>
      <c r="B105" t="s">
        <v>491</v>
      </c>
      <c r="C105" t="s">
        <v>367</v>
      </c>
      <c r="D105" t="s">
        <v>840</v>
      </c>
      <c r="E105" t="s">
        <v>368</v>
      </c>
    </row>
    <row r="106" spans="1:5" x14ac:dyDescent="0.25">
      <c r="A106" t="s">
        <v>369</v>
      </c>
      <c r="B106" t="s">
        <v>491</v>
      </c>
      <c r="C106" t="s">
        <v>1654</v>
      </c>
      <c r="D106" t="s">
        <v>840</v>
      </c>
      <c r="E106" t="s">
        <v>1655</v>
      </c>
    </row>
    <row r="107" spans="1:5" x14ac:dyDescent="0.25">
      <c r="A107" t="s">
        <v>374</v>
      </c>
      <c r="B107" t="s">
        <v>491</v>
      </c>
      <c r="C107" t="s">
        <v>375</v>
      </c>
      <c r="D107" t="s">
        <v>840</v>
      </c>
      <c r="E107" t="s">
        <v>376</v>
      </c>
    </row>
    <row r="108" spans="1:5" x14ac:dyDescent="0.25">
      <c r="A108" t="s">
        <v>1433</v>
      </c>
      <c r="B108" t="s">
        <v>491</v>
      </c>
      <c r="C108" t="s">
        <v>1726</v>
      </c>
      <c r="D108" t="s">
        <v>840</v>
      </c>
      <c r="E108" t="s">
        <v>1727</v>
      </c>
    </row>
    <row r="109" spans="1:5" x14ac:dyDescent="0.25">
      <c r="A109" t="s">
        <v>1656</v>
      </c>
      <c r="B109" t="s">
        <v>491</v>
      </c>
      <c r="C109" t="s">
        <v>1212</v>
      </c>
      <c r="D109" t="s">
        <v>840</v>
      </c>
      <c r="E109" t="s">
        <v>547</v>
      </c>
    </row>
    <row r="110" spans="1:5" x14ac:dyDescent="0.25">
      <c r="A110" t="s">
        <v>1657</v>
      </c>
      <c r="B110" t="s">
        <v>491</v>
      </c>
      <c r="C110" t="s">
        <v>370</v>
      </c>
      <c r="D110" t="s">
        <v>840</v>
      </c>
      <c r="E110" t="s">
        <v>371</v>
      </c>
    </row>
    <row r="111" spans="1:5" x14ac:dyDescent="0.25">
      <c r="A111" t="s">
        <v>1658</v>
      </c>
      <c r="B111" t="s">
        <v>491</v>
      </c>
      <c r="C111" t="s">
        <v>373</v>
      </c>
      <c r="D111" t="s">
        <v>840</v>
      </c>
      <c r="E111" t="s">
        <v>1652</v>
      </c>
    </row>
    <row r="112" spans="1:5" x14ac:dyDescent="0.25">
      <c r="A112" t="s">
        <v>372</v>
      </c>
      <c r="B112" t="s">
        <v>491</v>
      </c>
      <c r="C112" t="s">
        <v>1095</v>
      </c>
      <c r="D112" t="s">
        <v>840</v>
      </c>
      <c r="E112" t="s">
        <v>1096</v>
      </c>
    </row>
    <row r="113" spans="1:5" x14ac:dyDescent="0.25">
      <c r="A113" t="s">
        <v>1432</v>
      </c>
      <c r="B113" t="s">
        <v>491</v>
      </c>
      <c r="C113" t="s">
        <v>1724</v>
      </c>
      <c r="D113" t="s">
        <v>840</v>
      </c>
      <c r="E113" t="s">
        <v>1725</v>
      </c>
    </row>
    <row r="114" spans="1:5" x14ac:dyDescent="0.25">
      <c r="A114" t="s">
        <v>377</v>
      </c>
      <c r="B114" t="s">
        <v>491</v>
      </c>
      <c r="C114" t="s">
        <v>1430</v>
      </c>
      <c r="D114" t="s">
        <v>840</v>
      </c>
      <c r="E114" t="s">
        <v>1431</v>
      </c>
    </row>
    <row r="115" spans="1:5" x14ac:dyDescent="0.25">
      <c r="A115" t="s">
        <v>1105</v>
      </c>
      <c r="B115" t="s">
        <v>1106</v>
      </c>
      <c r="C115" t="s">
        <v>291</v>
      </c>
      <c r="D115" t="s">
        <v>1107</v>
      </c>
      <c r="E115" t="s">
        <v>1108</v>
      </c>
    </row>
    <row r="116" spans="1:5" x14ac:dyDescent="0.25">
      <c r="A116" t="s">
        <v>1676</v>
      </c>
      <c r="B116" t="s">
        <v>1734</v>
      </c>
      <c r="C116" t="s">
        <v>1677</v>
      </c>
      <c r="D116" t="s">
        <v>840</v>
      </c>
      <c r="E116" t="s">
        <v>1678</v>
      </c>
    </row>
    <row r="117" spans="1:5" x14ac:dyDescent="0.25">
      <c r="A117" t="s">
        <v>1679</v>
      </c>
      <c r="B117" t="s">
        <v>1734</v>
      </c>
      <c r="C117" t="s">
        <v>1707</v>
      </c>
      <c r="D117" t="s">
        <v>840</v>
      </c>
      <c r="E117" t="s">
        <v>1708</v>
      </c>
    </row>
    <row r="118" spans="1:5" x14ac:dyDescent="0.25">
      <c r="A118" t="s">
        <v>1682</v>
      </c>
      <c r="B118" t="s">
        <v>1734</v>
      </c>
      <c r="C118" t="s">
        <v>1680</v>
      </c>
      <c r="D118" t="s">
        <v>840</v>
      </c>
      <c r="E118" t="s">
        <v>1681</v>
      </c>
    </row>
    <row r="119" spans="1:5" x14ac:dyDescent="0.25">
      <c r="A119" t="s">
        <v>384</v>
      </c>
      <c r="B119" t="s">
        <v>1734</v>
      </c>
      <c r="C119" t="s">
        <v>1683</v>
      </c>
      <c r="D119" t="s">
        <v>840</v>
      </c>
      <c r="E119" t="s">
        <v>383</v>
      </c>
    </row>
    <row r="120" spans="1:5" x14ac:dyDescent="0.25">
      <c r="A120" t="s">
        <v>385</v>
      </c>
      <c r="B120" t="s">
        <v>1734</v>
      </c>
      <c r="C120" t="s">
        <v>625</v>
      </c>
      <c r="D120" t="s">
        <v>840</v>
      </c>
      <c r="E120" t="s">
        <v>626</v>
      </c>
    </row>
    <row r="121" spans="1:5" x14ac:dyDescent="0.25">
      <c r="A121" t="s">
        <v>1831</v>
      </c>
      <c r="B121" t="s">
        <v>1734</v>
      </c>
      <c r="C121" t="s">
        <v>1829</v>
      </c>
      <c r="D121" t="s">
        <v>840</v>
      </c>
      <c r="E121" t="s">
        <v>1830</v>
      </c>
    </row>
    <row r="122" spans="1:5" x14ac:dyDescent="0.25">
      <c r="A122" t="s">
        <v>1834</v>
      </c>
      <c r="B122" t="s">
        <v>1734</v>
      </c>
      <c r="C122" t="s">
        <v>1735</v>
      </c>
      <c r="D122" t="s">
        <v>840</v>
      </c>
      <c r="E122" t="s">
        <v>1736</v>
      </c>
    </row>
    <row r="123" spans="1:5" x14ac:dyDescent="0.25">
      <c r="A123" t="s">
        <v>1835</v>
      </c>
      <c r="B123" t="s">
        <v>1734</v>
      </c>
      <c r="C123" t="s">
        <v>1836</v>
      </c>
      <c r="D123" t="s">
        <v>840</v>
      </c>
      <c r="E123" t="s">
        <v>1837</v>
      </c>
    </row>
    <row r="124" spans="1:5" x14ac:dyDescent="0.25">
      <c r="A124" t="s">
        <v>705</v>
      </c>
      <c r="B124" t="s">
        <v>1734</v>
      </c>
      <c r="C124" t="s">
        <v>1838</v>
      </c>
      <c r="D124" t="s">
        <v>840</v>
      </c>
      <c r="E124" t="s">
        <v>704</v>
      </c>
    </row>
    <row r="125" spans="1:5" x14ac:dyDescent="0.25">
      <c r="A125" t="s">
        <v>706</v>
      </c>
      <c r="B125" t="s">
        <v>1734</v>
      </c>
      <c r="C125" t="s">
        <v>1832</v>
      </c>
      <c r="D125" t="s">
        <v>840</v>
      </c>
      <c r="E125" t="s">
        <v>1833</v>
      </c>
    </row>
    <row r="126" spans="1:5" x14ac:dyDescent="0.25">
      <c r="A126" t="s">
        <v>1404</v>
      </c>
      <c r="B126" t="s">
        <v>1734</v>
      </c>
      <c r="C126" t="s">
        <v>707</v>
      </c>
      <c r="D126" t="s">
        <v>840</v>
      </c>
      <c r="E126" t="s">
        <v>1403</v>
      </c>
    </row>
    <row r="127" spans="1:5" x14ac:dyDescent="0.25">
      <c r="A127" t="s">
        <v>1787</v>
      </c>
      <c r="B127" t="s">
        <v>1734</v>
      </c>
      <c r="C127" t="s">
        <v>1788</v>
      </c>
      <c r="D127" t="s">
        <v>386</v>
      </c>
      <c r="E127" t="s">
        <v>387</v>
      </c>
    </row>
    <row r="128" spans="1:5" x14ac:dyDescent="0.25">
      <c r="A128" t="s">
        <v>388</v>
      </c>
      <c r="B128" t="s">
        <v>1734</v>
      </c>
      <c r="C128" t="s">
        <v>1788</v>
      </c>
      <c r="D128" t="s">
        <v>389</v>
      </c>
      <c r="E128" t="s">
        <v>584</v>
      </c>
    </row>
    <row r="129" spans="1:5" x14ac:dyDescent="0.25">
      <c r="A129" t="s">
        <v>1527</v>
      </c>
      <c r="B129" t="s">
        <v>834</v>
      </c>
      <c r="C129" t="s">
        <v>1109</v>
      </c>
      <c r="D129" t="s">
        <v>840</v>
      </c>
      <c r="E129" t="s">
        <v>1110</v>
      </c>
    </row>
    <row r="130" spans="1:5" x14ac:dyDescent="0.25">
      <c r="A130" t="s">
        <v>1528</v>
      </c>
      <c r="B130" t="s">
        <v>834</v>
      </c>
      <c r="C130" t="s">
        <v>424</v>
      </c>
      <c r="D130" t="s">
        <v>840</v>
      </c>
      <c r="E130" t="s">
        <v>425</v>
      </c>
    </row>
    <row r="131" spans="1:5" x14ac:dyDescent="0.25">
      <c r="A131" t="s">
        <v>1529</v>
      </c>
      <c r="B131" t="s">
        <v>834</v>
      </c>
      <c r="C131" t="s">
        <v>1112</v>
      </c>
      <c r="D131" t="s">
        <v>840</v>
      </c>
      <c r="E131" t="s">
        <v>1113</v>
      </c>
    </row>
    <row r="132" spans="1:5" x14ac:dyDescent="0.25">
      <c r="A132" t="s">
        <v>1530</v>
      </c>
      <c r="B132" t="s">
        <v>834</v>
      </c>
      <c r="C132" t="s">
        <v>125</v>
      </c>
      <c r="D132" t="s">
        <v>840</v>
      </c>
      <c r="E132" t="s">
        <v>126</v>
      </c>
    </row>
    <row r="133" spans="1:5" x14ac:dyDescent="0.25">
      <c r="A133" t="s">
        <v>1532</v>
      </c>
      <c r="B133" t="s">
        <v>834</v>
      </c>
      <c r="C133" t="s">
        <v>129</v>
      </c>
      <c r="D133" t="s">
        <v>840</v>
      </c>
      <c r="E133" t="s">
        <v>476</v>
      </c>
    </row>
    <row r="134" spans="1:5" x14ac:dyDescent="0.25">
      <c r="A134" t="s">
        <v>1533</v>
      </c>
      <c r="B134" t="s">
        <v>834</v>
      </c>
      <c r="C134" t="s">
        <v>594</v>
      </c>
      <c r="D134" t="s">
        <v>840</v>
      </c>
      <c r="E134" t="s">
        <v>1534</v>
      </c>
    </row>
    <row r="135" spans="1:5" x14ac:dyDescent="0.25">
      <c r="A135" t="s">
        <v>1535</v>
      </c>
      <c r="B135" t="s">
        <v>834</v>
      </c>
      <c r="C135" t="s">
        <v>1395</v>
      </c>
      <c r="D135" t="s">
        <v>840</v>
      </c>
      <c r="E135" t="s">
        <v>1536</v>
      </c>
    </row>
    <row r="136" spans="1:5" x14ac:dyDescent="0.25">
      <c r="A136" t="s">
        <v>1537</v>
      </c>
      <c r="B136" t="s">
        <v>834</v>
      </c>
      <c r="C136" t="s">
        <v>598</v>
      </c>
      <c r="D136" t="s">
        <v>840</v>
      </c>
      <c r="E136" t="s">
        <v>1538</v>
      </c>
    </row>
    <row r="137" spans="1:5" x14ac:dyDescent="0.25">
      <c r="A137" t="s">
        <v>1541</v>
      </c>
      <c r="B137" t="s">
        <v>834</v>
      </c>
      <c r="C137" t="s">
        <v>1400</v>
      </c>
      <c r="D137" t="s">
        <v>840</v>
      </c>
      <c r="E137" t="s">
        <v>1401</v>
      </c>
    </row>
    <row r="138" spans="1:5" x14ac:dyDescent="0.25">
      <c r="A138" t="s">
        <v>1542</v>
      </c>
      <c r="B138" t="s">
        <v>834</v>
      </c>
      <c r="C138" t="s">
        <v>1602</v>
      </c>
      <c r="D138" t="s">
        <v>840</v>
      </c>
      <c r="E138" t="s">
        <v>1603</v>
      </c>
    </row>
    <row r="139" spans="1:5" x14ac:dyDescent="0.25">
      <c r="A139" t="s">
        <v>1543</v>
      </c>
      <c r="B139" t="s">
        <v>834</v>
      </c>
      <c r="C139" t="s">
        <v>1397</v>
      </c>
      <c r="D139" t="s">
        <v>840</v>
      </c>
      <c r="E139" t="s">
        <v>1398</v>
      </c>
    </row>
    <row r="140" spans="1:5" x14ac:dyDescent="0.25">
      <c r="A140" t="s">
        <v>1544</v>
      </c>
      <c r="B140" t="s">
        <v>834</v>
      </c>
      <c r="C140" t="s">
        <v>1545</v>
      </c>
      <c r="D140" t="s">
        <v>1107</v>
      </c>
      <c r="E140" t="s">
        <v>1546</v>
      </c>
    </row>
    <row r="141" spans="1:5" x14ac:dyDescent="0.25">
      <c r="A141" t="s">
        <v>750</v>
      </c>
      <c r="B141" t="s">
        <v>834</v>
      </c>
      <c r="C141" t="s">
        <v>751</v>
      </c>
      <c r="D141" t="s">
        <v>1107</v>
      </c>
      <c r="E141" t="s">
        <v>752</v>
      </c>
    </row>
    <row r="142" spans="1:5" x14ac:dyDescent="0.25">
      <c r="A142" t="s">
        <v>753</v>
      </c>
      <c r="B142" t="s">
        <v>834</v>
      </c>
      <c r="C142" t="s">
        <v>1592</v>
      </c>
      <c r="D142" t="s">
        <v>840</v>
      </c>
      <c r="E142" t="s">
        <v>1593</v>
      </c>
    </row>
    <row r="143" spans="1:5" x14ac:dyDescent="0.25">
      <c r="A143" t="s">
        <v>754</v>
      </c>
      <c r="B143" t="s">
        <v>834</v>
      </c>
      <c r="C143" t="s">
        <v>1595</v>
      </c>
      <c r="D143" t="s">
        <v>840</v>
      </c>
      <c r="E143" t="s">
        <v>1596</v>
      </c>
    </row>
    <row r="144" spans="1:5" x14ac:dyDescent="0.25">
      <c r="A144" t="s">
        <v>1047</v>
      </c>
      <c r="B144" t="s">
        <v>834</v>
      </c>
      <c r="C144" t="s">
        <v>748</v>
      </c>
      <c r="D144" t="s">
        <v>1107</v>
      </c>
      <c r="E144" t="s">
        <v>749</v>
      </c>
    </row>
    <row r="145" spans="1:5" x14ac:dyDescent="0.25">
      <c r="A145" t="s">
        <v>755</v>
      </c>
      <c r="B145" t="s">
        <v>834</v>
      </c>
      <c r="C145" t="s">
        <v>1598</v>
      </c>
      <c r="D145" t="s">
        <v>840</v>
      </c>
      <c r="E145" t="s">
        <v>1599</v>
      </c>
    </row>
    <row r="146" spans="1:5" x14ac:dyDescent="0.25">
      <c r="A146" t="s">
        <v>1048</v>
      </c>
      <c r="B146" t="s">
        <v>834</v>
      </c>
      <c r="C146" t="s">
        <v>764</v>
      </c>
      <c r="D146" t="s">
        <v>1107</v>
      </c>
      <c r="E146" t="s">
        <v>765</v>
      </c>
    </row>
    <row r="147" spans="1:5" x14ac:dyDescent="0.25">
      <c r="A147" t="s">
        <v>1049</v>
      </c>
      <c r="B147" t="s">
        <v>834</v>
      </c>
      <c r="C147" t="s">
        <v>1601</v>
      </c>
      <c r="D147" t="s">
        <v>840</v>
      </c>
      <c r="E147" t="s">
        <v>1434</v>
      </c>
    </row>
    <row r="148" spans="1:5" x14ac:dyDescent="0.25">
      <c r="A148" t="s">
        <v>1050</v>
      </c>
      <c r="B148" t="s">
        <v>834</v>
      </c>
      <c r="C148" t="s">
        <v>602</v>
      </c>
      <c r="D148" t="s">
        <v>840</v>
      </c>
      <c r="E148" t="s">
        <v>603</v>
      </c>
    </row>
    <row r="149" spans="1:5" x14ac:dyDescent="0.25">
      <c r="A149" t="s">
        <v>1051</v>
      </c>
      <c r="B149" t="s">
        <v>834</v>
      </c>
      <c r="C149" t="s">
        <v>609</v>
      </c>
      <c r="D149" t="s">
        <v>840</v>
      </c>
      <c r="E149" t="s">
        <v>610</v>
      </c>
    </row>
    <row r="150" spans="1:5" x14ac:dyDescent="0.25">
      <c r="A150" t="s">
        <v>1052</v>
      </c>
      <c r="B150" t="s">
        <v>834</v>
      </c>
      <c r="C150" t="s">
        <v>1045</v>
      </c>
      <c r="D150" t="s">
        <v>1107</v>
      </c>
      <c r="E150" t="s">
        <v>1046</v>
      </c>
    </row>
    <row r="151" spans="1:5" x14ac:dyDescent="0.25">
      <c r="A151" t="s">
        <v>1531</v>
      </c>
      <c r="B151" t="s">
        <v>834</v>
      </c>
      <c r="C151" t="s">
        <v>592</v>
      </c>
      <c r="D151" t="s">
        <v>840</v>
      </c>
      <c r="E151" t="s">
        <v>593</v>
      </c>
    </row>
    <row r="152" spans="1:5" x14ac:dyDescent="0.25">
      <c r="A152" t="s">
        <v>1539</v>
      </c>
      <c r="B152" t="s">
        <v>834</v>
      </c>
      <c r="C152" t="s">
        <v>1540</v>
      </c>
      <c r="D152" t="s">
        <v>1107</v>
      </c>
      <c r="E152" t="s">
        <v>747</v>
      </c>
    </row>
    <row r="153" spans="1:5" x14ac:dyDescent="0.25">
      <c r="A153" t="s">
        <v>640</v>
      </c>
      <c r="B153" t="s">
        <v>491</v>
      </c>
      <c r="C153" t="s">
        <v>28</v>
      </c>
      <c r="D153" t="s">
        <v>840</v>
      </c>
      <c r="E153" t="s">
        <v>543</v>
      </c>
    </row>
    <row r="154" spans="1:5" x14ac:dyDescent="0.25">
      <c r="A154" t="s">
        <v>641</v>
      </c>
      <c r="B154" t="s">
        <v>491</v>
      </c>
      <c r="C154" t="s">
        <v>1214</v>
      </c>
      <c r="D154" t="s">
        <v>840</v>
      </c>
      <c r="E154" t="s">
        <v>642</v>
      </c>
    </row>
    <row r="155" spans="1:5" x14ac:dyDescent="0.25">
      <c r="A155" t="s">
        <v>643</v>
      </c>
      <c r="B155" t="s">
        <v>491</v>
      </c>
      <c r="C155" t="s">
        <v>1728</v>
      </c>
      <c r="D155" t="s">
        <v>840</v>
      </c>
      <c r="E155" t="s">
        <v>644</v>
      </c>
    </row>
    <row r="156" spans="1:5" x14ac:dyDescent="0.25">
      <c r="A156" t="s">
        <v>645</v>
      </c>
      <c r="B156" t="s">
        <v>491</v>
      </c>
      <c r="C156" t="s">
        <v>364</v>
      </c>
      <c r="D156" t="s">
        <v>840</v>
      </c>
      <c r="E156" t="s">
        <v>646</v>
      </c>
    </row>
    <row r="157" spans="1:5" x14ac:dyDescent="0.25">
      <c r="A157" t="s">
        <v>647</v>
      </c>
      <c r="B157" t="s">
        <v>491</v>
      </c>
      <c r="C157" t="s">
        <v>367</v>
      </c>
      <c r="D157" t="s">
        <v>840</v>
      </c>
      <c r="E157" t="s">
        <v>648</v>
      </c>
    </row>
    <row r="158" spans="1:5" x14ac:dyDescent="0.25">
      <c r="A158" t="s">
        <v>649</v>
      </c>
      <c r="B158" t="s">
        <v>491</v>
      </c>
      <c r="C158" t="s">
        <v>370</v>
      </c>
      <c r="D158" t="s">
        <v>840</v>
      </c>
      <c r="E158" t="s">
        <v>650</v>
      </c>
    </row>
    <row r="159" spans="1:5" x14ac:dyDescent="0.25">
      <c r="A159" t="s">
        <v>651</v>
      </c>
      <c r="B159" t="s">
        <v>491</v>
      </c>
      <c r="C159" t="s">
        <v>30</v>
      </c>
      <c r="D159" t="s">
        <v>840</v>
      </c>
      <c r="E159" t="s">
        <v>544</v>
      </c>
    </row>
    <row r="160" spans="1:5" x14ac:dyDescent="0.25">
      <c r="A160" t="s">
        <v>652</v>
      </c>
      <c r="B160" t="s">
        <v>491</v>
      </c>
      <c r="C160" t="s">
        <v>32</v>
      </c>
      <c r="D160" t="s">
        <v>840</v>
      </c>
      <c r="E160" t="s">
        <v>545</v>
      </c>
    </row>
    <row r="161" spans="1:5" x14ac:dyDescent="0.25">
      <c r="A161" t="s">
        <v>653</v>
      </c>
      <c r="B161" t="s">
        <v>491</v>
      </c>
      <c r="C161" t="s">
        <v>1210</v>
      </c>
      <c r="D161" t="s">
        <v>840</v>
      </c>
      <c r="E161" t="s">
        <v>546</v>
      </c>
    </row>
    <row r="162" spans="1:5" x14ac:dyDescent="0.25">
      <c r="A162" t="s">
        <v>654</v>
      </c>
      <c r="B162" t="s">
        <v>491</v>
      </c>
      <c r="C162" t="s">
        <v>1212</v>
      </c>
      <c r="D162" t="s">
        <v>840</v>
      </c>
      <c r="E162" t="s">
        <v>547</v>
      </c>
    </row>
    <row r="163" spans="1:5" x14ac:dyDescent="0.25">
      <c r="A163" t="s">
        <v>880</v>
      </c>
      <c r="B163" t="s">
        <v>491</v>
      </c>
      <c r="C163" t="s">
        <v>28</v>
      </c>
      <c r="D163" t="s">
        <v>840</v>
      </c>
      <c r="E163" t="s">
        <v>543</v>
      </c>
    </row>
    <row r="164" spans="1:5" x14ac:dyDescent="0.25">
      <c r="A164" t="s">
        <v>881</v>
      </c>
      <c r="B164" t="s">
        <v>491</v>
      </c>
      <c r="C164" t="s">
        <v>30</v>
      </c>
      <c r="D164" t="s">
        <v>840</v>
      </c>
      <c r="E164" t="s">
        <v>544</v>
      </c>
    </row>
    <row r="165" spans="1:5" x14ac:dyDescent="0.25">
      <c r="A165" t="s">
        <v>882</v>
      </c>
      <c r="B165" t="s">
        <v>491</v>
      </c>
      <c r="C165" t="s">
        <v>30</v>
      </c>
      <c r="D165" t="s">
        <v>840</v>
      </c>
      <c r="E165" t="s">
        <v>544</v>
      </c>
    </row>
    <row r="166" spans="1:5" x14ac:dyDescent="0.25">
      <c r="A166" t="s">
        <v>883</v>
      </c>
      <c r="B166" t="s">
        <v>491</v>
      </c>
      <c r="C166" t="s">
        <v>32</v>
      </c>
      <c r="D166" t="s">
        <v>840</v>
      </c>
      <c r="E166" t="s">
        <v>545</v>
      </c>
    </row>
    <row r="167" spans="1:5" x14ac:dyDescent="0.25">
      <c r="A167" t="s">
        <v>884</v>
      </c>
      <c r="B167" t="s">
        <v>491</v>
      </c>
      <c r="C167" t="s">
        <v>1653</v>
      </c>
      <c r="D167" t="s">
        <v>840</v>
      </c>
      <c r="E167" t="s">
        <v>548</v>
      </c>
    </row>
    <row r="168" spans="1:5" x14ac:dyDescent="0.25">
      <c r="A168" t="s">
        <v>885</v>
      </c>
      <c r="B168" t="s">
        <v>491</v>
      </c>
      <c r="C168" t="s">
        <v>32</v>
      </c>
      <c r="D168" t="s">
        <v>840</v>
      </c>
      <c r="E168" t="s">
        <v>545</v>
      </c>
    </row>
    <row r="169" spans="1:5" x14ac:dyDescent="0.25">
      <c r="A169" t="s">
        <v>886</v>
      </c>
      <c r="B169" t="s">
        <v>491</v>
      </c>
      <c r="C169" t="s">
        <v>1210</v>
      </c>
      <c r="D169" t="s">
        <v>840</v>
      </c>
      <c r="E169" t="s">
        <v>546</v>
      </c>
    </row>
    <row r="170" spans="1:5" x14ac:dyDescent="0.25">
      <c r="A170" t="s">
        <v>887</v>
      </c>
      <c r="B170" t="s">
        <v>491</v>
      </c>
      <c r="C170" t="s">
        <v>1210</v>
      </c>
      <c r="D170" t="s">
        <v>840</v>
      </c>
      <c r="E170" t="s">
        <v>546</v>
      </c>
    </row>
    <row r="171" spans="1:5" x14ac:dyDescent="0.25">
      <c r="A171" t="s">
        <v>888</v>
      </c>
      <c r="B171" t="s">
        <v>491</v>
      </c>
      <c r="C171" t="s">
        <v>1212</v>
      </c>
      <c r="D171" t="s">
        <v>840</v>
      </c>
      <c r="E171" t="s">
        <v>547</v>
      </c>
    </row>
    <row r="172" spans="1:5" x14ac:dyDescent="0.25">
      <c r="A172" t="s">
        <v>889</v>
      </c>
      <c r="B172" t="s">
        <v>491</v>
      </c>
      <c r="C172" t="s">
        <v>1212</v>
      </c>
      <c r="D172" t="s">
        <v>840</v>
      </c>
      <c r="E172" t="s">
        <v>547</v>
      </c>
    </row>
    <row r="173" spans="1:5" x14ac:dyDescent="0.25">
      <c r="A173" t="s">
        <v>891</v>
      </c>
      <c r="B173" t="s">
        <v>491</v>
      </c>
      <c r="C173" t="s">
        <v>1728</v>
      </c>
      <c r="D173" t="s">
        <v>840</v>
      </c>
      <c r="E173" t="s">
        <v>644</v>
      </c>
    </row>
    <row r="174" spans="1:5" x14ac:dyDescent="0.25">
      <c r="A174" t="s">
        <v>892</v>
      </c>
      <c r="B174" t="s">
        <v>491</v>
      </c>
      <c r="C174" t="s">
        <v>364</v>
      </c>
      <c r="D174" t="s">
        <v>840</v>
      </c>
      <c r="E174" t="s">
        <v>646</v>
      </c>
    </row>
    <row r="175" spans="1:5" x14ac:dyDescent="0.25">
      <c r="A175" t="s">
        <v>893</v>
      </c>
      <c r="B175" t="s">
        <v>491</v>
      </c>
      <c r="C175" t="s">
        <v>367</v>
      </c>
      <c r="D175" t="s">
        <v>840</v>
      </c>
      <c r="E175" t="s">
        <v>648</v>
      </c>
    </row>
    <row r="176" spans="1:5" x14ac:dyDescent="0.25">
      <c r="A176" t="s">
        <v>894</v>
      </c>
      <c r="B176" t="s">
        <v>491</v>
      </c>
      <c r="C176" t="s">
        <v>370</v>
      </c>
      <c r="D176" t="s">
        <v>840</v>
      </c>
      <c r="E176" t="s">
        <v>650</v>
      </c>
    </row>
    <row r="177" spans="1:5" x14ac:dyDescent="0.25">
      <c r="A177" t="s">
        <v>895</v>
      </c>
      <c r="B177" t="s">
        <v>491</v>
      </c>
      <c r="C177" t="s">
        <v>25</v>
      </c>
      <c r="D177" t="s">
        <v>840</v>
      </c>
      <c r="E177" t="s">
        <v>26</v>
      </c>
    </row>
    <row r="178" spans="1:5" x14ac:dyDescent="0.25">
      <c r="A178" t="s">
        <v>896</v>
      </c>
      <c r="B178" t="s">
        <v>491</v>
      </c>
      <c r="C178" t="s">
        <v>1726</v>
      </c>
      <c r="D178" t="s">
        <v>840</v>
      </c>
      <c r="E178" t="s">
        <v>1727</v>
      </c>
    </row>
    <row r="179" spans="1:5" x14ac:dyDescent="0.25">
      <c r="A179" t="s">
        <v>898</v>
      </c>
      <c r="B179" t="s">
        <v>491</v>
      </c>
      <c r="C179" t="s">
        <v>1724</v>
      </c>
      <c r="D179" t="s">
        <v>840</v>
      </c>
      <c r="E179" t="s">
        <v>1725</v>
      </c>
    </row>
    <row r="180" spans="1:5" x14ac:dyDescent="0.25">
      <c r="A180" t="s">
        <v>899</v>
      </c>
      <c r="B180" t="s">
        <v>491</v>
      </c>
      <c r="C180" t="s">
        <v>1724</v>
      </c>
      <c r="D180" t="s">
        <v>840</v>
      </c>
      <c r="E180" t="s">
        <v>1725</v>
      </c>
    </row>
    <row r="181" spans="1:5" x14ac:dyDescent="0.25">
      <c r="A181" t="s">
        <v>900</v>
      </c>
      <c r="B181" t="s">
        <v>491</v>
      </c>
      <c r="C181" t="s">
        <v>1430</v>
      </c>
      <c r="D181" t="s">
        <v>840</v>
      </c>
      <c r="E181" t="s">
        <v>1431</v>
      </c>
    </row>
    <row r="182" spans="1:5" x14ac:dyDescent="0.25">
      <c r="A182" t="s">
        <v>901</v>
      </c>
      <c r="B182" t="s">
        <v>491</v>
      </c>
      <c r="C182" t="s">
        <v>1430</v>
      </c>
      <c r="D182" t="s">
        <v>840</v>
      </c>
      <c r="E182" t="s">
        <v>1431</v>
      </c>
    </row>
    <row r="183" spans="1:5" x14ac:dyDescent="0.25">
      <c r="A183" t="s">
        <v>902</v>
      </c>
      <c r="B183" t="s">
        <v>491</v>
      </c>
      <c r="C183" t="s">
        <v>375</v>
      </c>
      <c r="D183" t="s">
        <v>840</v>
      </c>
      <c r="E183" t="s">
        <v>376</v>
      </c>
    </row>
    <row r="184" spans="1:5" x14ac:dyDescent="0.25">
      <c r="A184" t="s">
        <v>903</v>
      </c>
      <c r="B184" t="s">
        <v>491</v>
      </c>
      <c r="C184" t="s">
        <v>375</v>
      </c>
      <c r="D184" t="s">
        <v>840</v>
      </c>
      <c r="E184" t="s">
        <v>376</v>
      </c>
    </row>
    <row r="185" spans="1:5" x14ac:dyDescent="0.25">
      <c r="A185" t="s">
        <v>904</v>
      </c>
      <c r="B185" t="s">
        <v>491</v>
      </c>
      <c r="C185" t="s">
        <v>373</v>
      </c>
      <c r="D185" t="s">
        <v>840</v>
      </c>
      <c r="E185" t="s">
        <v>1652</v>
      </c>
    </row>
    <row r="186" spans="1:5" x14ac:dyDescent="0.25">
      <c r="A186" t="s">
        <v>905</v>
      </c>
      <c r="B186" t="s">
        <v>491</v>
      </c>
      <c r="C186" t="s">
        <v>373</v>
      </c>
      <c r="D186" t="s">
        <v>840</v>
      </c>
      <c r="E186" t="s">
        <v>1652</v>
      </c>
    </row>
    <row r="187" spans="1:5" x14ac:dyDescent="0.25">
      <c r="A187" t="s">
        <v>906</v>
      </c>
      <c r="B187" t="s">
        <v>491</v>
      </c>
      <c r="C187" t="s">
        <v>1095</v>
      </c>
      <c r="D187" t="s">
        <v>840</v>
      </c>
      <c r="E187" t="s">
        <v>1096</v>
      </c>
    </row>
    <row r="188" spans="1:5" x14ac:dyDescent="0.25">
      <c r="A188" t="s">
        <v>1209</v>
      </c>
      <c r="B188" t="s">
        <v>491</v>
      </c>
      <c r="C188" t="s">
        <v>1653</v>
      </c>
      <c r="D188" t="s">
        <v>840</v>
      </c>
      <c r="E188" t="s">
        <v>548</v>
      </c>
    </row>
    <row r="189" spans="1:5" x14ac:dyDescent="0.25">
      <c r="A189" t="s">
        <v>1486</v>
      </c>
      <c r="B189" t="s">
        <v>491</v>
      </c>
      <c r="C189" t="s">
        <v>28</v>
      </c>
      <c r="D189" t="s">
        <v>840</v>
      </c>
      <c r="E189" t="s">
        <v>543</v>
      </c>
    </row>
    <row r="190" spans="1:5" x14ac:dyDescent="0.25">
      <c r="A190" t="s">
        <v>1487</v>
      </c>
      <c r="B190" t="s">
        <v>491</v>
      </c>
      <c r="C190" t="s">
        <v>28</v>
      </c>
      <c r="D190" t="s">
        <v>840</v>
      </c>
      <c r="E190" t="s">
        <v>543</v>
      </c>
    </row>
    <row r="191" spans="1:5" x14ac:dyDescent="0.25">
      <c r="A191" t="s">
        <v>1488</v>
      </c>
      <c r="B191" t="s">
        <v>491</v>
      </c>
      <c r="C191" t="s">
        <v>30</v>
      </c>
      <c r="D191" t="s">
        <v>840</v>
      </c>
      <c r="E191" t="s">
        <v>544</v>
      </c>
    </row>
    <row r="192" spans="1:5" x14ac:dyDescent="0.25">
      <c r="A192" t="s">
        <v>1489</v>
      </c>
      <c r="B192" t="s">
        <v>491</v>
      </c>
      <c r="C192" t="s">
        <v>30</v>
      </c>
      <c r="D192" t="s">
        <v>840</v>
      </c>
      <c r="E192" t="s">
        <v>544</v>
      </c>
    </row>
    <row r="193" spans="1:5" x14ac:dyDescent="0.25">
      <c r="A193" t="s">
        <v>1490</v>
      </c>
      <c r="B193" t="s">
        <v>491</v>
      </c>
      <c r="C193" t="s">
        <v>32</v>
      </c>
      <c r="D193" t="s">
        <v>840</v>
      </c>
      <c r="E193" t="s">
        <v>545</v>
      </c>
    </row>
    <row r="194" spans="1:5" x14ac:dyDescent="0.25">
      <c r="A194" t="s">
        <v>1491</v>
      </c>
      <c r="B194" t="s">
        <v>491</v>
      </c>
      <c r="C194" t="s">
        <v>32</v>
      </c>
      <c r="D194" t="s">
        <v>840</v>
      </c>
      <c r="E194" t="s">
        <v>545</v>
      </c>
    </row>
    <row r="195" spans="1:5" x14ac:dyDescent="0.25">
      <c r="A195" t="s">
        <v>1492</v>
      </c>
      <c r="B195" t="s">
        <v>491</v>
      </c>
      <c r="C195" t="s">
        <v>1210</v>
      </c>
      <c r="D195" t="s">
        <v>1107</v>
      </c>
      <c r="E195" t="s">
        <v>984</v>
      </c>
    </row>
    <row r="196" spans="1:5" x14ac:dyDescent="0.25">
      <c r="A196" t="s">
        <v>896</v>
      </c>
      <c r="B196" t="s">
        <v>1497</v>
      </c>
      <c r="C196" t="s">
        <v>1726</v>
      </c>
      <c r="D196" t="s">
        <v>840</v>
      </c>
      <c r="E196" t="s">
        <v>1727</v>
      </c>
    </row>
    <row r="197" spans="1:5" x14ac:dyDescent="0.25">
      <c r="A197" t="s">
        <v>897</v>
      </c>
      <c r="B197" t="s">
        <v>1497</v>
      </c>
      <c r="C197" t="s">
        <v>1724</v>
      </c>
      <c r="D197" t="s">
        <v>840</v>
      </c>
      <c r="E197" t="s">
        <v>1725</v>
      </c>
    </row>
    <row r="198" spans="1:5" x14ac:dyDescent="0.25">
      <c r="A198" t="s">
        <v>899</v>
      </c>
      <c r="B198" t="s">
        <v>1497</v>
      </c>
      <c r="C198" t="s">
        <v>1724</v>
      </c>
      <c r="D198" t="s">
        <v>840</v>
      </c>
      <c r="E198" t="s">
        <v>1725</v>
      </c>
    </row>
    <row r="199" spans="1:5" x14ac:dyDescent="0.25">
      <c r="A199" t="s">
        <v>898</v>
      </c>
      <c r="B199" t="s">
        <v>1497</v>
      </c>
      <c r="C199" t="s">
        <v>1724</v>
      </c>
      <c r="D199" t="s">
        <v>840</v>
      </c>
      <c r="E199" t="s">
        <v>1725</v>
      </c>
    </row>
    <row r="200" spans="1:5" x14ac:dyDescent="0.25">
      <c r="A200" t="s">
        <v>900</v>
      </c>
      <c r="B200" t="s">
        <v>1497</v>
      </c>
      <c r="C200" t="s">
        <v>1430</v>
      </c>
      <c r="D200" t="s">
        <v>840</v>
      </c>
      <c r="E200" t="s">
        <v>1431</v>
      </c>
    </row>
    <row r="201" spans="1:5" x14ac:dyDescent="0.25">
      <c r="A201" t="s">
        <v>901</v>
      </c>
      <c r="B201" t="s">
        <v>1497</v>
      </c>
      <c r="C201" t="s">
        <v>1430</v>
      </c>
      <c r="D201" t="s">
        <v>840</v>
      </c>
      <c r="E201" t="s">
        <v>1431</v>
      </c>
    </row>
    <row r="202" spans="1:5" x14ac:dyDescent="0.25">
      <c r="A202" t="s">
        <v>902</v>
      </c>
      <c r="B202" t="s">
        <v>1497</v>
      </c>
      <c r="C202" t="s">
        <v>375</v>
      </c>
      <c r="D202" t="s">
        <v>840</v>
      </c>
      <c r="E202" t="s">
        <v>376</v>
      </c>
    </row>
    <row r="203" spans="1:5" x14ac:dyDescent="0.25">
      <c r="A203" t="s">
        <v>903</v>
      </c>
      <c r="B203" t="s">
        <v>1497</v>
      </c>
      <c r="C203" t="s">
        <v>375</v>
      </c>
      <c r="D203" t="s">
        <v>840</v>
      </c>
      <c r="E203" t="s">
        <v>376</v>
      </c>
    </row>
    <row r="204" spans="1:5" x14ac:dyDescent="0.25">
      <c r="A204" t="s">
        <v>904</v>
      </c>
      <c r="B204" t="s">
        <v>1497</v>
      </c>
      <c r="C204" t="s">
        <v>373</v>
      </c>
      <c r="D204" t="s">
        <v>840</v>
      </c>
      <c r="E204" t="s">
        <v>1652</v>
      </c>
    </row>
    <row r="205" spans="1:5" x14ac:dyDescent="0.25">
      <c r="A205" t="s">
        <v>905</v>
      </c>
      <c r="B205" t="s">
        <v>1497</v>
      </c>
      <c r="C205" t="s">
        <v>373</v>
      </c>
      <c r="D205" t="s">
        <v>840</v>
      </c>
      <c r="E205" t="s">
        <v>1652</v>
      </c>
    </row>
    <row r="206" spans="1:5" x14ac:dyDescent="0.25">
      <c r="A206" t="s">
        <v>890</v>
      </c>
      <c r="B206" t="s">
        <v>1497</v>
      </c>
      <c r="C206" t="s">
        <v>1214</v>
      </c>
      <c r="D206" t="s">
        <v>1107</v>
      </c>
      <c r="E206" t="s">
        <v>1498</v>
      </c>
    </row>
    <row r="207" spans="1:5" x14ac:dyDescent="0.25">
      <c r="A207" t="s">
        <v>891</v>
      </c>
      <c r="B207" t="s">
        <v>1497</v>
      </c>
      <c r="C207" t="s">
        <v>1728</v>
      </c>
      <c r="D207" t="s">
        <v>1107</v>
      </c>
      <c r="E207" t="s">
        <v>1493</v>
      </c>
    </row>
    <row r="208" spans="1:5" x14ac:dyDescent="0.25">
      <c r="A208" t="s">
        <v>892</v>
      </c>
      <c r="B208" t="s">
        <v>1497</v>
      </c>
      <c r="C208" t="s">
        <v>364</v>
      </c>
      <c r="D208" t="s">
        <v>1107</v>
      </c>
      <c r="E208" t="s">
        <v>1494</v>
      </c>
    </row>
    <row r="209" spans="1:5" x14ac:dyDescent="0.25">
      <c r="A209" t="s">
        <v>893</v>
      </c>
      <c r="B209" t="s">
        <v>1497</v>
      </c>
      <c r="C209" t="s">
        <v>367</v>
      </c>
      <c r="D209" t="s">
        <v>1107</v>
      </c>
      <c r="E209" t="s">
        <v>1495</v>
      </c>
    </row>
    <row r="210" spans="1:5" x14ac:dyDescent="0.25">
      <c r="A210" t="s">
        <v>894</v>
      </c>
      <c r="B210" t="s">
        <v>1497</v>
      </c>
      <c r="C210" t="s">
        <v>370</v>
      </c>
      <c r="D210" t="s">
        <v>1107</v>
      </c>
      <c r="E210" t="s">
        <v>1496</v>
      </c>
    </row>
    <row r="211" spans="1:5" x14ac:dyDescent="0.25">
      <c r="A211" t="s">
        <v>1499</v>
      </c>
      <c r="B211" t="s">
        <v>491</v>
      </c>
      <c r="C211" t="s">
        <v>1214</v>
      </c>
      <c r="D211" t="s">
        <v>1107</v>
      </c>
      <c r="E211" t="s">
        <v>1498</v>
      </c>
    </row>
    <row r="212" spans="1:5" x14ac:dyDescent="0.25">
      <c r="A212" t="s">
        <v>1500</v>
      </c>
      <c r="B212" t="s">
        <v>491</v>
      </c>
      <c r="C212" t="s">
        <v>1728</v>
      </c>
      <c r="D212" t="s">
        <v>1107</v>
      </c>
      <c r="E212" t="s">
        <v>1493</v>
      </c>
    </row>
    <row r="213" spans="1:5" x14ac:dyDescent="0.25">
      <c r="A213" t="s">
        <v>1501</v>
      </c>
      <c r="B213" t="s">
        <v>491</v>
      </c>
      <c r="C213" t="s">
        <v>364</v>
      </c>
      <c r="D213" t="s">
        <v>1107</v>
      </c>
      <c r="E213" t="s">
        <v>1494</v>
      </c>
    </row>
    <row r="214" spans="1:5" x14ac:dyDescent="0.25">
      <c r="A214" t="s">
        <v>1502</v>
      </c>
      <c r="B214" t="s">
        <v>491</v>
      </c>
      <c r="C214" t="s">
        <v>367</v>
      </c>
      <c r="D214" t="s">
        <v>1107</v>
      </c>
      <c r="E214" t="s">
        <v>1495</v>
      </c>
    </row>
    <row r="215" spans="1:5" x14ac:dyDescent="0.25">
      <c r="A215" t="s">
        <v>1503</v>
      </c>
      <c r="B215" t="s">
        <v>491</v>
      </c>
      <c r="C215" t="s">
        <v>370</v>
      </c>
      <c r="D215" t="s">
        <v>1107</v>
      </c>
      <c r="E215" t="s">
        <v>1496</v>
      </c>
    </row>
    <row r="216" spans="1:5" x14ac:dyDescent="0.25">
      <c r="A216" t="s">
        <v>1504</v>
      </c>
      <c r="B216" t="s">
        <v>491</v>
      </c>
      <c r="C216" t="s">
        <v>25</v>
      </c>
      <c r="D216" t="s">
        <v>840</v>
      </c>
      <c r="E216" t="s">
        <v>26</v>
      </c>
    </row>
    <row r="217" spans="1:5" x14ac:dyDescent="0.25">
      <c r="A217" t="s">
        <v>1505</v>
      </c>
      <c r="B217" t="s">
        <v>491</v>
      </c>
      <c r="C217" t="s">
        <v>1726</v>
      </c>
      <c r="D217" t="s">
        <v>840</v>
      </c>
      <c r="E217" t="s">
        <v>1727</v>
      </c>
    </row>
    <row r="218" spans="1:5" x14ac:dyDescent="0.25">
      <c r="A218" t="s">
        <v>1506</v>
      </c>
      <c r="B218" t="s">
        <v>491</v>
      </c>
      <c r="C218" t="s">
        <v>1726</v>
      </c>
      <c r="D218" t="s">
        <v>840</v>
      </c>
      <c r="E218" t="s">
        <v>1727</v>
      </c>
    </row>
    <row r="219" spans="1:5" x14ac:dyDescent="0.25">
      <c r="A219" t="s">
        <v>1507</v>
      </c>
      <c r="B219" t="s">
        <v>491</v>
      </c>
      <c r="C219" t="s">
        <v>1724</v>
      </c>
      <c r="D219" t="s">
        <v>840</v>
      </c>
      <c r="E219" t="s">
        <v>1725</v>
      </c>
    </row>
    <row r="220" spans="1:5" x14ac:dyDescent="0.25">
      <c r="A220" t="s">
        <v>1789</v>
      </c>
      <c r="B220" t="s">
        <v>491</v>
      </c>
      <c r="C220" t="s">
        <v>373</v>
      </c>
      <c r="D220" t="s">
        <v>840</v>
      </c>
      <c r="E220" t="s">
        <v>1652</v>
      </c>
    </row>
    <row r="221" spans="1:5" x14ac:dyDescent="0.25">
      <c r="A221" t="s">
        <v>1790</v>
      </c>
      <c r="B221" t="s">
        <v>491</v>
      </c>
      <c r="C221" t="s">
        <v>373</v>
      </c>
      <c r="D221" t="s">
        <v>840</v>
      </c>
      <c r="E221" t="s">
        <v>1652</v>
      </c>
    </row>
    <row r="222" spans="1:5" x14ac:dyDescent="0.25">
      <c r="A222" t="s">
        <v>986</v>
      </c>
      <c r="B222" t="s">
        <v>491</v>
      </c>
      <c r="C222" t="s">
        <v>1210</v>
      </c>
      <c r="D222" t="s">
        <v>1107</v>
      </c>
      <c r="E222" t="s">
        <v>984</v>
      </c>
    </row>
    <row r="223" spans="1:5" x14ac:dyDescent="0.25">
      <c r="A223" t="s">
        <v>987</v>
      </c>
      <c r="B223" t="s">
        <v>491</v>
      </c>
      <c r="C223" t="s">
        <v>1212</v>
      </c>
      <c r="D223" t="s">
        <v>1107</v>
      </c>
      <c r="E223" t="s">
        <v>985</v>
      </c>
    </row>
    <row r="224" spans="1:5" x14ac:dyDescent="0.25">
      <c r="A224" t="s">
        <v>988</v>
      </c>
      <c r="B224" t="s">
        <v>491</v>
      </c>
      <c r="C224" t="s">
        <v>1653</v>
      </c>
      <c r="D224" t="s">
        <v>840</v>
      </c>
      <c r="E224" t="s">
        <v>548</v>
      </c>
    </row>
    <row r="225" spans="1:5" x14ac:dyDescent="0.25">
      <c r="A225" t="s">
        <v>989</v>
      </c>
      <c r="B225" t="s">
        <v>491</v>
      </c>
      <c r="C225" t="s">
        <v>1095</v>
      </c>
      <c r="D225" t="s">
        <v>840</v>
      </c>
      <c r="E225" t="s">
        <v>1096</v>
      </c>
    </row>
    <row r="226" spans="1:5" x14ac:dyDescent="0.25">
      <c r="A226" t="s">
        <v>990</v>
      </c>
      <c r="B226" t="s">
        <v>491</v>
      </c>
      <c r="C226" t="s">
        <v>375</v>
      </c>
      <c r="D226" t="s">
        <v>840</v>
      </c>
      <c r="E226" t="s">
        <v>376</v>
      </c>
    </row>
    <row r="227" spans="1:5" x14ac:dyDescent="0.25">
      <c r="A227" t="s">
        <v>991</v>
      </c>
      <c r="B227" t="s">
        <v>491</v>
      </c>
      <c r="C227" t="s">
        <v>375</v>
      </c>
      <c r="D227" t="s">
        <v>840</v>
      </c>
      <c r="E227" t="s">
        <v>376</v>
      </c>
    </row>
    <row r="228" spans="1:5" x14ac:dyDescent="0.25">
      <c r="A228" t="s">
        <v>992</v>
      </c>
      <c r="B228" t="s">
        <v>491</v>
      </c>
      <c r="C228" t="s">
        <v>1430</v>
      </c>
      <c r="D228" t="s">
        <v>840</v>
      </c>
      <c r="E228" t="s">
        <v>1431</v>
      </c>
    </row>
    <row r="229" spans="1:5" x14ac:dyDescent="0.25">
      <c r="A229" t="s">
        <v>993</v>
      </c>
      <c r="B229" t="s">
        <v>491</v>
      </c>
      <c r="C229" t="s">
        <v>1430</v>
      </c>
      <c r="D229" t="s">
        <v>840</v>
      </c>
      <c r="E229" t="s">
        <v>1431</v>
      </c>
    </row>
    <row r="230" spans="1:5" x14ac:dyDescent="0.25">
      <c r="A230" t="s">
        <v>994</v>
      </c>
      <c r="B230" t="s">
        <v>491</v>
      </c>
      <c r="C230" t="s">
        <v>1724</v>
      </c>
      <c r="D230" t="s">
        <v>840</v>
      </c>
      <c r="E230" t="s">
        <v>1725</v>
      </c>
    </row>
    <row r="231" spans="1:5" x14ac:dyDescent="0.25">
      <c r="A231" t="s">
        <v>1731</v>
      </c>
      <c r="B231" t="s">
        <v>491</v>
      </c>
      <c r="C231" t="s">
        <v>1212</v>
      </c>
      <c r="D231" t="s">
        <v>1107</v>
      </c>
      <c r="E231" t="s">
        <v>985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ColWidth="9.140625" defaultRowHeight="15" x14ac:dyDescent="0.25"/>
  <cols>
    <col min="1" max="16384" width="9.140625" style="1"/>
  </cols>
  <sheetData/>
  <sheetProtection selectLockedCells="1"/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A2" sqref="A2"/>
    </sheetView>
  </sheetViews>
  <sheetFormatPr defaultColWidth="9.140625" defaultRowHeight="15" x14ac:dyDescent="0.25"/>
  <cols>
    <col min="1" max="16384" width="9.140625" style="1"/>
  </cols>
  <sheetData/>
  <sheetProtection selectLockedCells="1"/>
  <phoneticPr fontId="3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21"/>
  <sheetViews>
    <sheetView showGridLines="0" tabSelected="1" topLeftCell="D1" workbookViewId="0">
      <selection sqref="A1:C1048576"/>
    </sheetView>
  </sheetViews>
  <sheetFormatPr defaultRowHeight="15" x14ac:dyDescent="0.25"/>
  <cols>
    <col min="1" max="3" width="9.140625" hidden="1" customWidth="1"/>
    <col min="5" max="5" width="111.7109375" customWidth="1"/>
    <col min="6" max="6" width="111.7109375" hidden="1" customWidth="1"/>
  </cols>
  <sheetData>
    <row r="1" spans="1:8" ht="27.95" customHeight="1" x14ac:dyDescent="0.3">
      <c r="A1" s="95" t="s">
        <v>234</v>
      </c>
      <c r="D1" s="167" t="s">
        <v>1074</v>
      </c>
      <c r="E1" s="167"/>
      <c r="F1" s="167"/>
      <c r="G1" s="167"/>
      <c r="H1" s="167"/>
    </row>
    <row r="5" spans="1:8" x14ac:dyDescent="0.25">
      <c r="E5" s="96" t="s">
        <v>209</v>
      </c>
      <c r="F5" s="96" t="s">
        <v>209</v>
      </c>
      <c r="G5" s="98" t="s">
        <v>831</v>
      </c>
    </row>
    <row r="6" spans="1:8" x14ac:dyDescent="0.25">
      <c r="E6" s="96" t="s">
        <v>479</v>
      </c>
      <c r="F6" s="96" t="s">
        <v>50</v>
      </c>
      <c r="G6" s="99"/>
      <c r="H6" s="33" t="s">
        <v>236</v>
      </c>
    </row>
    <row r="7" spans="1:8" x14ac:dyDescent="0.25">
      <c r="E7" s="96" t="s">
        <v>491</v>
      </c>
      <c r="F7" s="96" t="s">
        <v>51</v>
      </c>
      <c r="G7" s="100"/>
      <c r="H7" s="33" t="s">
        <v>237</v>
      </c>
    </row>
    <row r="8" spans="1:8" x14ac:dyDescent="0.25">
      <c r="E8" s="96" t="s">
        <v>480</v>
      </c>
      <c r="F8" s="96" t="s">
        <v>480</v>
      </c>
      <c r="G8" s="101"/>
      <c r="H8" s="33" t="s">
        <v>238</v>
      </c>
    </row>
    <row r="9" spans="1:8" x14ac:dyDescent="0.25">
      <c r="E9" s="96" t="s">
        <v>481</v>
      </c>
      <c r="F9" s="96" t="s">
        <v>481</v>
      </c>
      <c r="G9" s="102"/>
      <c r="H9" s="33" t="s">
        <v>1043</v>
      </c>
    </row>
    <row r="10" spans="1:8" x14ac:dyDescent="0.25">
      <c r="E10" s="96" t="s">
        <v>482</v>
      </c>
      <c r="F10" s="96" t="s">
        <v>482</v>
      </c>
      <c r="G10" s="103"/>
      <c r="H10" s="33" t="s">
        <v>1044</v>
      </c>
    </row>
    <row r="11" spans="1:8" x14ac:dyDescent="0.25">
      <c r="E11" s="96" t="s">
        <v>483</v>
      </c>
      <c r="F11" s="96" t="s">
        <v>483</v>
      </c>
      <c r="G11" s="104"/>
      <c r="H11" s="33" t="s">
        <v>1053</v>
      </c>
    </row>
    <row r="12" spans="1:8" x14ac:dyDescent="0.25">
      <c r="E12" s="96" t="s">
        <v>484</v>
      </c>
      <c r="F12" s="96" t="s">
        <v>484</v>
      </c>
      <c r="G12" s="105"/>
      <c r="H12" s="33" t="s">
        <v>1054</v>
      </c>
    </row>
    <row r="13" spans="1:8" x14ac:dyDescent="0.25">
      <c r="E13" s="96" t="s">
        <v>485</v>
      </c>
      <c r="F13" s="96" t="s">
        <v>485</v>
      </c>
    </row>
    <row r="14" spans="1:8" x14ac:dyDescent="0.25">
      <c r="E14" s="96" t="s">
        <v>1244</v>
      </c>
      <c r="F14" s="96" t="s">
        <v>1244</v>
      </c>
    </row>
    <row r="15" spans="1:8" x14ac:dyDescent="0.25">
      <c r="E15" s="96" t="s">
        <v>313</v>
      </c>
      <c r="F15" s="96" t="s">
        <v>313</v>
      </c>
    </row>
    <row r="16" spans="1:8" x14ac:dyDescent="0.25">
      <c r="E16" s="96" t="s">
        <v>312</v>
      </c>
      <c r="F16" s="96" t="s">
        <v>312</v>
      </c>
    </row>
    <row r="17" spans="5:6" x14ac:dyDescent="0.25">
      <c r="E17" s="96" t="s">
        <v>1871</v>
      </c>
      <c r="F17" s="96" t="s">
        <v>1106</v>
      </c>
    </row>
    <row r="18" spans="5:6" x14ac:dyDescent="0.25">
      <c r="E18" s="96" t="s">
        <v>315</v>
      </c>
      <c r="F18" s="96" t="s">
        <v>315</v>
      </c>
    </row>
    <row r="19" spans="5:6" x14ac:dyDescent="0.25">
      <c r="E19" s="96" t="s">
        <v>316</v>
      </c>
      <c r="F19" s="96" t="s">
        <v>316</v>
      </c>
    </row>
    <row r="20" spans="5:6" x14ac:dyDescent="0.25">
      <c r="E20" s="96" t="s">
        <v>317</v>
      </c>
      <c r="F20" s="96" t="s">
        <v>317</v>
      </c>
    </row>
    <row r="21" spans="5:6" x14ac:dyDescent="0.25">
      <c r="E21" s="96" t="s">
        <v>1877</v>
      </c>
      <c r="F21" s="96" t="s">
        <v>1877</v>
      </c>
    </row>
  </sheetData>
  <mergeCells count="1">
    <mergeCell ref="D1:H1"/>
  </mergeCells>
  <phoneticPr fontId="3" type="noConversion"/>
  <hyperlinks>
    <hyperlink ref="E5" location="'General Information'!A1" display="General Information"/>
    <hyperlink ref="E6" location="'AssetsAndLiab'!A1" display="AssetsAndLiab"/>
    <hyperlink ref="E7" location="'Sch1'!A1" display="Sch1"/>
    <hyperlink ref="E8" location="'Sch2'!A1" display="Sch2"/>
    <hyperlink ref="E9" location="'Sch3,4And5'!A1" display="Sch3,4And5"/>
    <hyperlink ref="E10" location="'Sch6And7'!A1" display="Sch6And7"/>
    <hyperlink ref="E11" location="'Sch8And9'!A1" display="Sch8And9"/>
    <hyperlink ref="E12" location="'Sch10,11And12'!A1" display="Sch10,11And12"/>
    <hyperlink ref="E13" location="'PAndL'!A1" display="PAndL"/>
    <hyperlink ref="E14" location="'Sch13,14,15And16'!A1" display="Sch13,14,15And16"/>
    <hyperlink ref="E15" location="'Quantum-NPAs'!A1" display="Quantum-NPAs"/>
    <hyperlink ref="E16" location="'Suits'!A1" display="Suits"/>
    <hyperlink ref="E17" location="PublicIssue!A1" display="PublicIssue"/>
    <hyperlink ref="E18" location="'AssetQuality-LoansAndAdvances'!A1" display="AssetQuality-LoansAndAdvances"/>
    <hyperlink ref="E19" location="'CKF'!A1" display="CKF"/>
    <hyperlink ref="E20" location="'Profile'!A1" display="Profile"/>
    <hyperlink ref="F5" location="'General Information'!A1" display="General Information"/>
    <hyperlink ref="F7" location="'Sch1(F)'!A1" display="Sch1 (F)"/>
    <hyperlink ref="F8" location="'Sch2'!A1" display="Sch2"/>
    <hyperlink ref="F9" location="'Sch3,4And5'!A1" display="Sch3,4And5"/>
    <hyperlink ref="F10" location="'Sch6And7'!A1" display="Sch6And7"/>
    <hyperlink ref="F11" location="'Sch8And9'!A1" display="Sch8And9"/>
    <hyperlink ref="F12" location="'Sch10,11And12'!A1" display="Sch10,11And12"/>
    <hyperlink ref="F13" location="'PAndL'!A1" display="PAndL"/>
    <hyperlink ref="F14" location="'Sch13,14,15And16'!A1" display="Sch13,14,15And16"/>
    <hyperlink ref="F15" location="'Quantum-NPAs'!A1" display="Quantum-NPAs"/>
    <hyperlink ref="F16" location="'Suits'!A1" display="Suits"/>
    <hyperlink ref="F17" location="'BIFRAndPubIssue'!A1" display="BIFRAndPubIssue"/>
    <hyperlink ref="F18" location="'AssetQuality-LoansAndAdvances'!A1" display="AssetQuality-LoansAndAdvances"/>
    <hyperlink ref="F19" location="'CKF'!A1" display="CKF"/>
    <hyperlink ref="F20" location="'Profile'!A1" display="Profile"/>
    <hyperlink ref="F6" location="'AssetsAndLiab (F)'!A1" display="AssetsAndLiab (F)"/>
    <hyperlink ref="E21" location="'LCR Disclosure'!A1" display="LCR Disclosure"/>
    <hyperlink ref="F21" location="'LCR Disclosure'!A1" display="LCR Disclosure"/>
  </hyperlink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H47"/>
  <sheetViews>
    <sheetView showGridLines="0" topLeftCell="D1" workbookViewId="0">
      <selection sqref="A1:C1048576"/>
    </sheetView>
  </sheetViews>
  <sheetFormatPr defaultRowHeight="15" x14ac:dyDescent="0.25"/>
  <cols>
    <col min="1" max="1" width="15.42578125" hidden="1" customWidth="1"/>
    <col min="2" max="3" width="11.28515625" hidden="1" customWidth="1"/>
    <col min="4" max="4" width="35.140625" customWidth="1"/>
    <col min="5" max="5" width="40.85546875" customWidth="1"/>
  </cols>
  <sheetData>
    <row r="1" spans="1:8" ht="27.95" customHeight="1" x14ac:dyDescent="0.3">
      <c r="A1" s="10" t="s">
        <v>333</v>
      </c>
      <c r="D1" s="167" t="s">
        <v>209</v>
      </c>
      <c r="E1" s="167"/>
      <c r="F1" s="167"/>
      <c r="G1" s="167"/>
      <c r="H1" s="167"/>
    </row>
    <row r="3" spans="1:8" x14ac:dyDescent="0.25">
      <c r="E3" s="96" t="s">
        <v>235</v>
      </c>
    </row>
    <row r="4" spans="1:8" x14ac:dyDescent="0.25">
      <c r="E4" s="68"/>
    </row>
    <row r="5" spans="1:8" hidden="1" x14ac:dyDescent="0.25">
      <c r="A5" s="115"/>
      <c r="B5" s="115"/>
      <c r="C5" s="115" t="s">
        <v>1220</v>
      </c>
      <c r="D5" s="115"/>
      <c r="E5" s="115"/>
      <c r="F5" s="115"/>
      <c r="G5" s="115"/>
    </row>
    <row r="6" spans="1:8" hidden="1" x14ac:dyDescent="0.25">
      <c r="A6" s="115"/>
      <c r="B6" s="115"/>
      <c r="C6" s="115"/>
      <c r="D6" s="115"/>
      <c r="E6" s="115"/>
      <c r="F6" s="115"/>
      <c r="G6" s="115"/>
    </row>
    <row r="7" spans="1:8" hidden="1" x14ac:dyDescent="0.25">
      <c r="A7" s="115"/>
      <c r="B7" s="115"/>
      <c r="C7" s="115"/>
      <c r="D7" s="115"/>
      <c r="E7" s="115"/>
      <c r="F7" s="115"/>
      <c r="G7" s="115"/>
    </row>
    <row r="8" spans="1:8" hidden="1" x14ac:dyDescent="0.25">
      <c r="A8" s="115"/>
      <c r="B8" s="115"/>
      <c r="C8" s="115" t="s">
        <v>282</v>
      </c>
      <c r="D8" s="115" t="s">
        <v>1335</v>
      </c>
      <c r="E8" s="115"/>
      <c r="F8" s="115" t="s">
        <v>281</v>
      </c>
      <c r="G8" s="115" t="s">
        <v>1330</v>
      </c>
    </row>
    <row r="9" spans="1:8" hidden="1" x14ac:dyDescent="0.25">
      <c r="A9" s="115"/>
      <c r="B9" s="115"/>
      <c r="C9" s="115" t="s">
        <v>1335</v>
      </c>
      <c r="D9" s="24" t="s">
        <v>1221</v>
      </c>
      <c r="E9" s="11"/>
      <c r="G9" s="115"/>
    </row>
    <row r="10" spans="1:8" ht="15" hidden="1" customHeight="1" x14ac:dyDescent="0.25">
      <c r="A10" s="115"/>
      <c r="B10" s="115"/>
      <c r="C10" s="115" t="s">
        <v>1335</v>
      </c>
      <c r="D10" s="39" t="s">
        <v>1222</v>
      </c>
      <c r="E10" s="11" t="s">
        <v>355</v>
      </c>
      <c r="G10" s="115"/>
    </row>
    <row r="11" spans="1:8" hidden="1" x14ac:dyDescent="0.25">
      <c r="A11" s="115"/>
      <c r="B11" s="115"/>
      <c r="C11" s="115" t="s">
        <v>1335</v>
      </c>
      <c r="D11" s="24" t="s">
        <v>356</v>
      </c>
      <c r="E11" s="11" t="s">
        <v>1072</v>
      </c>
      <c r="G11" s="115"/>
    </row>
    <row r="12" spans="1:8" hidden="1" x14ac:dyDescent="0.25">
      <c r="A12" s="115"/>
      <c r="B12" s="115"/>
      <c r="C12" s="115" t="s">
        <v>1335</v>
      </c>
      <c r="D12" s="171" t="s">
        <v>1073</v>
      </c>
      <c r="E12" s="172"/>
      <c r="G12" s="115"/>
    </row>
    <row r="13" spans="1:8" hidden="1" x14ac:dyDescent="0.25">
      <c r="A13" s="115"/>
      <c r="B13" s="115"/>
      <c r="C13" s="117" t="s">
        <v>1335</v>
      </c>
      <c r="D13" s="170"/>
      <c r="E13" s="170"/>
      <c r="G13" s="115"/>
    </row>
    <row r="14" spans="1:8" x14ac:dyDescent="0.25">
      <c r="A14" s="115"/>
      <c r="B14" s="115"/>
      <c r="C14" s="115" t="s">
        <v>281</v>
      </c>
      <c r="G14" s="115"/>
    </row>
    <row r="15" spans="1:8" x14ac:dyDescent="0.25">
      <c r="A15" s="156" t="s">
        <v>841</v>
      </c>
      <c r="B15" s="157"/>
      <c r="C15" s="157"/>
      <c r="D15" s="14" t="s">
        <v>842</v>
      </c>
      <c r="E15" s="76" t="str">
        <f>StartUp!C46</f>
        <v>Balance Sheet Analysis</v>
      </c>
      <c r="F15" s="124"/>
      <c r="G15" s="157"/>
      <c r="H15" s="124"/>
    </row>
    <row r="16" spans="1:8" x14ac:dyDescent="0.25">
      <c r="A16" s="156" t="s">
        <v>843</v>
      </c>
      <c r="B16" s="157"/>
      <c r="C16" s="157"/>
      <c r="D16" s="14" t="s">
        <v>844</v>
      </c>
      <c r="E16" s="76" t="str">
        <f>StartUp!C47</f>
        <v>BSA</v>
      </c>
      <c r="F16" s="124"/>
      <c r="G16" s="157"/>
      <c r="H16" s="124"/>
    </row>
    <row r="17" spans="1:8" s="16" customFormat="1" x14ac:dyDescent="0.25">
      <c r="A17" s="115" t="s">
        <v>855</v>
      </c>
      <c r="B17" s="115"/>
      <c r="C17" s="115"/>
      <c r="D17" s="14" t="s">
        <v>850</v>
      </c>
      <c r="E17" s="76">
        <f>StartUp!D17</f>
        <v>0</v>
      </c>
      <c r="G17" s="115"/>
    </row>
    <row r="18" spans="1:8" x14ac:dyDescent="0.25">
      <c r="A18" s="156" t="s">
        <v>1706</v>
      </c>
      <c r="B18" s="157"/>
      <c r="C18" s="157"/>
      <c r="D18" s="14" t="s">
        <v>849</v>
      </c>
      <c r="E18" s="76">
        <f>StartUp!D16</f>
        <v>0</v>
      </c>
      <c r="F18" s="124"/>
      <c r="G18" s="157"/>
      <c r="H18" s="124"/>
    </row>
    <row r="19" spans="1:8" s="16" customFormat="1" x14ac:dyDescent="0.25">
      <c r="A19" s="115" t="s">
        <v>334</v>
      </c>
      <c r="B19" s="115"/>
      <c r="C19" s="115"/>
      <c r="D19" s="14" t="s">
        <v>851</v>
      </c>
      <c r="E19" s="134"/>
      <c r="G19" s="115"/>
    </row>
    <row r="20" spans="1:8" s="16" customFormat="1" x14ac:dyDescent="0.25">
      <c r="A20" s="115" t="s">
        <v>856</v>
      </c>
      <c r="B20" s="115"/>
      <c r="C20" s="115"/>
      <c r="D20" s="14" t="s">
        <v>852</v>
      </c>
      <c r="E20" s="78">
        <f>StartUp!G9</f>
        <v>0</v>
      </c>
      <c r="G20" s="115"/>
    </row>
    <row r="21" spans="1:8" x14ac:dyDescent="0.25">
      <c r="A21" s="156" t="s">
        <v>845</v>
      </c>
      <c r="B21" s="157"/>
      <c r="C21" s="157"/>
      <c r="D21" s="14" t="s">
        <v>846</v>
      </c>
      <c r="E21" s="76" t="str">
        <f>StartUp!D22</f>
        <v>Yearly</v>
      </c>
      <c r="F21" s="124"/>
      <c r="G21" s="157"/>
      <c r="H21" s="124"/>
    </row>
    <row r="22" spans="1:8" s="16" customFormat="1" x14ac:dyDescent="0.25">
      <c r="A22" s="115" t="s">
        <v>1060</v>
      </c>
      <c r="B22" s="115"/>
      <c r="C22" s="115"/>
      <c r="D22" s="14" t="s">
        <v>1061</v>
      </c>
      <c r="E22" s="77"/>
      <c r="G22" s="115"/>
    </row>
    <row r="23" spans="1:8" s="16" customFormat="1" x14ac:dyDescent="0.25">
      <c r="A23" s="115" t="s">
        <v>612</v>
      </c>
      <c r="B23" s="115"/>
      <c r="C23" s="115"/>
      <c r="D23" s="14" t="s">
        <v>276</v>
      </c>
      <c r="E23" s="50"/>
      <c r="G23" s="115"/>
    </row>
    <row r="24" spans="1:8" s="16" customFormat="1" x14ac:dyDescent="0.25">
      <c r="A24" s="115" t="s">
        <v>853</v>
      </c>
      <c r="B24" s="115"/>
      <c r="C24" s="115"/>
      <c r="D24" s="14" t="s">
        <v>854</v>
      </c>
      <c r="E24" s="77"/>
      <c r="G24" s="115"/>
    </row>
    <row r="25" spans="1:8" x14ac:dyDescent="0.25">
      <c r="A25" s="156" t="s">
        <v>847</v>
      </c>
      <c r="B25" s="157"/>
      <c r="C25" s="157"/>
      <c r="D25" s="14" t="s">
        <v>848</v>
      </c>
      <c r="E25" s="76" t="str">
        <f>StartUp!C48</f>
        <v>V1.4</v>
      </c>
      <c r="F25" s="124"/>
      <c r="G25" s="157"/>
      <c r="H25" s="124"/>
    </row>
    <row r="26" spans="1:8" x14ac:dyDescent="0.25">
      <c r="A26" s="157" t="s">
        <v>1864</v>
      </c>
      <c r="B26" s="157"/>
      <c r="C26" s="157"/>
      <c r="D26" s="128" t="s">
        <v>1862</v>
      </c>
      <c r="E26" s="76" t="s">
        <v>1863</v>
      </c>
      <c r="F26" s="124"/>
      <c r="G26" s="157"/>
      <c r="H26" s="124"/>
    </row>
    <row r="27" spans="1:8" s="16" customFormat="1" x14ac:dyDescent="0.25">
      <c r="A27" s="115" t="s">
        <v>1261</v>
      </c>
      <c r="B27" s="115"/>
      <c r="C27" s="115"/>
      <c r="D27" s="14" t="s">
        <v>1262</v>
      </c>
      <c r="E27" s="165"/>
      <c r="G27" s="115"/>
    </row>
    <row r="28" spans="1:8" ht="14.25" customHeight="1" x14ac:dyDescent="0.25">
      <c r="A28" s="115" t="s">
        <v>857</v>
      </c>
      <c r="B28" s="115"/>
      <c r="C28" s="115"/>
      <c r="D28" s="125" t="s">
        <v>971</v>
      </c>
      <c r="E28" s="125">
        <f>StartUp!G8</f>
        <v>0</v>
      </c>
      <c r="G28" s="115"/>
    </row>
    <row r="29" spans="1:8" x14ac:dyDescent="0.25">
      <c r="A29" s="115"/>
      <c r="B29" s="115"/>
      <c r="C29" s="115" t="s">
        <v>281</v>
      </c>
      <c r="D29" s="173" t="str">
        <f>CONCATENATE("Note: Enter upto ",StartUp!D23," digits after decimal.")</f>
        <v>Note: Enter upto  digits after decimal.</v>
      </c>
      <c r="E29" s="174"/>
      <c r="G29" s="115"/>
    </row>
    <row r="30" spans="1:8" x14ac:dyDescent="0.25">
      <c r="A30" s="115"/>
      <c r="B30" s="115"/>
      <c r="C30" s="115" t="s">
        <v>1331</v>
      </c>
      <c r="D30" s="115"/>
      <c r="E30" s="115"/>
      <c r="F30" s="115"/>
      <c r="G30" s="115" t="s">
        <v>1332</v>
      </c>
    </row>
    <row r="31" spans="1:8" x14ac:dyDescent="0.25">
      <c r="D31" s="40"/>
    </row>
    <row r="32" spans="1:8" x14ac:dyDescent="0.25">
      <c r="D32" s="40"/>
    </row>
    <row r="33" spans="1:7" x14ac:dyDescent="0.25">
      <c r="A33" s="115"/>
      <c r="B33" s="115"/>
      <c r="C33" s="115" t="s">
        <v>335</v>
      </c>
      <c r="D33" s="115"/>
      <c r="E33" s="159"/>
      <c r="F33" s="115"/>
      <c r="G33" s="115"/>
    </row>
    <row r="34" spans="1:7" x14ac:dyDescent="0.25">
      <c r="A34" s="115"/>
      <c r="B34" s="115"/>
      <c r="C34" s="115"/>
      <c r="D34" s="115"/>
      <c r="E34" s="159"/>
      <c r="F34" s="115"/>
      <c r="G34" s="115"/>
    </row>
    <row r="35" spans="1:7" x14ac:dyDescent="0.25">
      <c r="A35" s="115"/>
      <c r="B35" s="115"/>
      <c r="C35" s="115"/>
      <c r="D35" s="115"/>
      <c r="E35" s="159"/>
      <c r="F35" s="115"/>
      <c r="G35" s="115"/>
    </row>
    <row r="36" spans="1:7" x14ac:dyDescent="0.25">
      <c r="A36" s="115"/>
      <c r="B36" s="115"/>
      <c r="C36" s="115" t="s">
        <v>282</v>
      </c>
      <c r="D36" s="115" t="s">
        <v>1335</v>
      </c>
      <c r="E36" s="160"/>
      <c r="F36" s="115" t="s">
        <v>281</v>
      </c>
      <c r="G36" s="115" t="s">
        <v>1330</v>
      </c>
    </row>
    <row r="37" spans="1:7" x14ac:dyDescent="0.25">
      <c r="A37" s="115"/>
      <c r="B37" s="115"/>
      <c r="C37" s="115" t="s">
        <v>1335</v>
      </c>
      <c r="D37" s="168" t="s">
        <v>336</v>
      </c>
      <c r="E37" s="169"/>
      <c r="G37" s="115"/>
    </row>
    <row r="38" spans="1:7" x14ac:dyDescent="0.25">
      <c r="A38" s="115"/>
      <c r="B38" s="115"/>
      <c r="C38" s="115" t="s">
        <v>281</v>
      </c>
      <c r="G38" s="115"/>
    </row>
    <row r="39" spans="1:7" x14ac:dyDescent="0.25">
      <c r="A39" s="115" t="s">
        <v>341</v>
      </c>
      <c r="B39" s="115"/>
      <c r="C39" s="115"/>
      <c r="D39" s="69" t="s">
        <v>337</v>
      </c>
      <c r="E39" s="134"/>
      <c r="G39" s="115"/>
    </row>
    <row r="40" spans="1:7" x14ac:dyDescent="0.25">
      <c r="A40" s="158" t="s">
        <v>1865</v>
      </c>
      <c r="B40" s="158"/>
      <c r="C40" s="158"/>
      <c r="D40" s="130" t="s">
        <v>1866</v>
      </c>
      <c r="E40" s="134"/>
      <c r="F40" s="129"/>
      <c r="G40" s="158"/>
    </row>
    <row r="41" spans="1:7" x14ac:dyDescent="0.25">
      <c r="A41" s="115" t="s">
        <v>305</v>
      </c>
      <c r="B41" s="115"/>
      <c r="C41" s="115"/>
      <c r="D41" s="69" t="s">
        <v>338</v>
      </c>
      <c r="E41" s="166"/>
      <c r="G41" s="115"/>
    </row>
    <row r="42" spans="1:7" x14ac:dyDescent="0.25">
      <c r="A42" s="115" t="s">
        <v>1243</v>
      </c>
      <c r="B42" s="115"/>
      <c r="C42" s="115"/>
      <c r="D42" s="69" t="s">
        <v>339</v>
      </c>
      <c r="E42" s="166"/>
      <c r="G42" s="115"/>
    </row>
    <row r="43" spans="1:7" x14ac:dyDescent="0.25">
      <c r="A43" s="115" t="s">
        <v>342</v>
      </c>
      <c r="B43" s="115"/>
      <c r="C43" s="115"/>
      <c r="D43" s="69" t="s">
        <v>340</v>
      </c>
      <c r="E43" s="134"/>
      <c r="G43" s="115"/>
    </row>
    <row r="44" spans="1:7" s="129" customFormat="1" x14ac:dyDescent="0.25">
      <c r="A44" s="158" t="s">
        <v>1867</v>
      </c>
      <c r="B44" s="158"/>
      <c r="C44" s="158"/>
      <c r="D44" s="132" t="s">
        <v>1868</v>
      </c>
      <c r="E44" s="134"/>
      <c r="F44" s="131"/>
      <c r="G44" s="158"/>
    </row>
    <row r="45" spans="1:7" s="129" customFormat="1" x14ac:dyDescent="0.25">
      <c r="A45" s="158" t="s">
        <v>1869</v>
      </c>
      <c r="B45" s="158"/>
      <c r="C45" s="158"/>
      <c r="D45" s="136" t="s">
        <v>1870</v>
      </c>
      <c r="E45" s="135"/>
      <c r="F45" s="133"/>
      <c r="G45" s="158"/>
    </row>
    <row r="46" spans="1:7" x14ac:dyDescent="0.25">
      <c r="A46" s="115"/>
      <c r="B46" s="115"/>
      <c r="C46" s="115" t="s">
        <v>281</v>
      </c>
      <c r="G46" s="115"/>
    </row>
    <row r="47" spans="1:7" x14ac:dyDescent="0.25">
      <c r="A47" s="115"/>
      <c r="B47" s="115"/>
      <c r="C47" s="115" t="s">
        <v>1331</v>
      </c>
      <c r="D47" s="115"/>
      <c r="E47" s="115"/>
      <c r="F47" s="115"/>
      <c r="G47" s="115" t="s">
        <v>1332</v>
      </c>
    </row>
  </sheetData>
  <mergeCells count="5">
    <mergeCell ref="D37:E37"/>
    <mergeCell ref="D1:H1"/>
    <mergeCell ref="D13:E13"/>
    <mergeCell ref="D12:E12"/>
    <mergeCell ref="D29:E29"/>
  </mergeCells>
  <phoneticPr fontId="3" type="noConversion"/>
  <dataValidations count="3">
    <dataValidation allowBlank="1" showInputMessage="1" showErrorMessage="1" errorTitle="Input Error" error="Please enter a valid value from dropdown" sqref="E23"/>
    <dataValidation type="whole" allowBlank="1" showInputMessage="1" showErrorMessage="1" errorTitle="Input Error" error="Please enter valid number between 100000000 and 9999999999." sqref="E41">
      <formula1>1000000000</formula1>
      <formula2>9999999999</formula2>
    </dataValidation>
    <dataValidation type="whole" allowBlank="1" showInputMessage="1" showErrorMessage="1" errorTitle="Input Error" error="Please enter valid number between 100000000 and 9999999999." sqref="E42">
      <formula1>1000000000</formula1>
      <formula2>9999999999</formula2>
    </dataValidation>
  </dataValidations>
  <hyperlinks>
    <hyperlink ref="E3" location="Navigation!A1" display="Back To Navigation Page"/>
  </hyperlinks>
  <pageMargins left="0.75" right="0.75" top="1" bottom="1" header="0.5" footer="0.5"/>
  <pageSetup orientation="portrait" horizontalDpi="200" verticalDpi="2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9"/>
  <sheetViews>
    <sheetView showGridLines="0" topLeftCell="D1" workbookViewId="0">
      <selection sqref="A1:C65536"/>
    </sheetView>
  </sheetViews>
  <sheetFormatPr defaultRowHeight="15" x14ac:dyDescent="0.25"/>
  <cols>
    <col min="1" max="3" width="0" hidden="1" customWidth="1"/>
  </cols>
  <sheetData>
    <row r="1" spans="1:6" x14ac:dyDescent="0.25">
      <c r="A1" s="10" t="s">
        <v>1802</v>
      </c>
    </row>
    <row r="2" spans="1:6" x14ac:dyDescent="0.25">
      <c r="A2" s="56"/>
      <c r="B2" s="56"/>
      <c r="C2" s="56" t="s">
        <v>1803</v>
      </c>
      <c r="D2" s="56"/>
      <c r="E2" s="56"/>
      <c r="F2" s="56"/>
    </row>
    <row r="3" spans="1:6" x14ac:dyDescent="0.25">
      <c r="A3" s="56"/>
      <c r="B3" s="56"/>
      <c r="C3" s="56"/>
      <c r="D3" s="56"/>
      <c r="E3" s="56"/>
      <c r="F3" s="56"/>
    </row>
    <row r="4" spans="1:6" x14ac:dyDescent="0.25">
      <c r="A4" s="56"/>
      <c r="B4" s="56"/>
      <c r="C4" s="56"/>
      <c r="D4" s="56"/>
      <c r="E4" s="56"/>
      <c r="F4" s="56"/>
    </row>
    <row r="5" spans="1:6" x14ac:dyDescent="0.25">
      <c r="A5" s="56"/>
      <c r="B5" s="56"/>
      <c r="C5" s="56" t="s">
        <v>282</v>
      </c>
      <c r="D5" s="56"/>
      <c r="E5" s="56" t="s">
        <v>281</v>
      </c>
      <c r="F5" s="56" t="s">
        <v>1330</v>
      </c>
    </row>
    <row r="6" spans="1:6" x14ac:dyDescent="0.25">
      <c r="A6" s="56"/>
      <c r="B6" s="56"/>
      <c r="C6" s="56" t="s">
        <v>281</v>
      </c>
      <c r="F6" s="56"/>
    </row>
    <row r="7" spans="1:6" x14ac:dyDescent="0.25">
      <c r="A7" s="56" t="s">
        <v>1706</v>
      </c>
      <c r="B7" s="56"/>
      <c r="C7" s="56"/>
      <c r="D7" s="55">
        <f>StartUp!D16</f>
        <v>0</v>
      </c>
      <c r="F7" s="56"/>
    </row>
    <row r="8" spans="1:6" x14ac:dyDescent="0.25">
      <c r="A8" s="56"/>
      <c r="B8" s="56"/>
      <c r="C8" s="56" t="s">
        <v>281</v>
      </c>
      <c r="F8" s="56"/>
    </row>
    <row r="9" spans="1:6" x14ac:dyDescent="0.25">
      <c r="A9" s="56"/>
      <c r="B9" s="56"/>
      <c r="C9" s="56" t="s">
        <v>1331</v>
      </c>
      <c r="D9" s="56"/>
      <c r="E9" s="56"/>
      <c r="F9" s="56" t="s">
        <v>1332</v>
      </c>
    </row>
  </sheetData>
  <phoneticPr fontId="3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37"/>
  <sheetViews>
    <sheetView showGridLines="0" topLeftCell="D1" workbookViewId="0">
      <selection sqref="A1:C1048576"/>
    </sheetView>
  </sheetViews>
  <sheetFormatPr defaultRowHeight="15" x14ac:dyDescent="0.25"/>
  <cols>
    <col min="1" max="3" width="9.140625" hidden="1" customWidth="1"/>
    <col min="4" max="4" width="61.85546875" customWidth="1"/>
    <col min="5" max="5" width="21.85546875" customWidth="1"/>
  </cols>
  <sheetData>
    <row r="1" spans="1:8" ht="27.95" customHeight="1" x14ac:dyDescent="0.3">
      <c r="A1" s="10" t="s">
        <v>708</v>
      </c>
      <c r="D1" s="167" t="s">
        <v>479</v>
      </c>
      <c r="E1" s="167"/>
      <c r="F1" s="167"/>
      <c r="G1" s="167"/>
      <c r="H1" s="167"/>
    </row>
    <row r="3" spans="1:8" x14ac:dyDescent="0.25">
      <c r="E3" s="96" t="s">
        <v>235</v>
      </c>
    </row>
    <row r="4" spans="1:8" hidden="1" x14ac:dyDescent="0.25">
      <c r="E4" s="68"/>
    </row>
    <row r="5" spans="1:8" s="37" customFormat="1" ht="14.45" hidden="1" x14ac:dyDescent="0.25">
      <c r="A5" s="118"/>
      <c r="B5" s="118"/>
      <c r="C5" s="118" t="s">
        <v>1084</v>
      </c>
      <c r="D5" s="118"/>
      <c r="E5" s="118"/>
      <c r="F5" s="118"/>
      <c r="G5" s="118"/>
    </row>
    <row r="6" spans="1:8" s="37" customFormat="1" ht="14.45" hidden="1" x14ac:dyDescent="0.25">
      <c r="A6" s="118"/>
      <c r="B6" s="118"/>
      <c r="C6" s="118"/>
      <c r="D6" s="118"/>
      <c r="E6" s="118"/>
      <c r="F6" s="118"/>
      <c r="G6" s="118"/>
    </row>
    <row r="7" spans="1:8" s="37" customFormat="1" x14ac:dyDescent="0.25">
      <c r="A7" s="118"/>
      <c r="B7" s="118"/>
      <c r="C7" s="118"/>
      <c r="D7" s="118"/>
      <c r="E7" s="118"/>
      <c r="F7" s="118"/>
      <c r="G7" s="118"/>
    </row>
    <row r="8" spans="1:8" s="37" customFormat="1" x14ac:dyDescent="0.25">
      <c r="A8" s="118"/>
      <c r="B8" s="118"/>
      <c r="C8" s="118" t="s">
        <v>282</v>
      </c>
      <c r="D8" s="118" t="s">
        <v>1335</v>
      </c>
      <c r="E8" s="118"/>
      <c r="F8" s="118" t="s">
        <v>281</v>
      </c>
      <c r="G8" s="118" t="s">
        <v>1330</v>
      </c>
    </row>
    <row r="9" spans="1:8" s="37" customFormat="1" x14ac:dyDescent="0.25">
      <c r="A9" s="118"/>
      <c r="B9" s="118"/>
      <c r="C9" s="118" t="s">
        <v>1335</v>
      </c>
      <c r="D9" s="41"/>
      <c r="E9" s="47" t="s">
        <v>674</v>
      </c>
      <c r="G9" s="118"/>
    </row>
    <row r="10" spans="1:8" s="37" customFormat="1" x14ac:dyDescent="0.25">
      <c r="A10" s="118"/>
      <c r="B10" s="118"/>
      <c r="C10" s="161" t="s">
        <v>1335</v>
      </c>
      <c r="D10" s="175" t="s">
        <v>1085</v>
      </c>
      <c r="E10" s="176"/>
      <c r="G10" s="118"/>
    </row>
    <row r="11" spans="1:8" s="37" customFormat="1" hidden="1" x14ac:dyDescent="0.25">
      <c r="A11" s="118"/>
      <c r="B11" s="118"/>
      <c r="C11" s="118" t="s">
        <v>281</v>
      </c>
      <c r="G11" s="118"/>
    </row>
    <row r="12" spans="1:8" s="37" customFormat="1" x14ac:dyDescent="0.25">
      <c r="A12" s="118" t="s">
        <v>1086</v>
      </c>
      <c r="B12" s="118"/>
      <c r="C12" s="118"/>
      <c r="D12" s="38" t="s">
        <v>1087</v>
      </c>
      <c r="E12" s="83">
        <f>'Sch1'!E11</f>
        <v>0</v>
      </c>
      <c r="G12" s="118"/>
    </row>
    <row r="13" spans="1:8" s="37" customFormat="1" x14ac:dyDescent="0.25">
      <c r="A13" s="118" t="s">
        <v>1226</v>
      </c>
      <c r="B13" s="118"/>
      <c r="C13" s="118"/>
      <c r="D13" s="38" t="s">
        <v>1088</v>
      </c>
      <c r="E13" s="83">
        <f>'Sch2'!E11</f>
        <v>0</v>
      </c>
      <c r="G13" s="118"/>
    </row>
    <row r="14" spans="1:8" s="37" customFormat="1" x14ac:dyDescent="0.25">
      <c r="A14" s="118" t="s">
        <v>1692</v>
      </c>
      <c r="B14" s="118"/>
      <c r="C14" s="118"/>
      <c r="D14" s="38" t="s">
        <v>1089</v>
      </c>
      <c r="E14" s="83">
        <f>'Sch3,4And5'!E12</f>
        <v>0</v>
      </c>
      <c r="G14" s="118"/>
    </row>
    <row r="15" spans="1:8" s="37" customFormat="1" x14ac:dyDescent="0.25">
      <c r="A15" s="118" t="s">
        <v>1715</v>
      </c>
      <c r="B15" s="118"/>
      <c r="C15" s="118"/>
      <c r="D15" s="38" t="s">
        <v>1090</v>
      </c>
      <c r="E15" s="83">
        <f>'Sch3,4And5'!E22</f>
        <v>0</v>
      </c>
      <c r="G15" s="118"/>
    </row>
    <row r="16" spans="1:8" s="37" customFormat="1" ht="15" customHeight="1" x14ac:dyDescent="0.25">
      <c r="A16" s="118" t="s">
        <v>1364</v>
      </c>
      <c r="B16" s="118"/>
      <c r="C16" s="118"/>
      <c r="D16" s="38" t="s">
        <v>1091</v>
      </c>
      <c r="E16" s="83">
        <f>'Sch3,4And5'!E35</f>
        <v>0</v>
      </c>
      <c r="G16" s="118"/>
    </row>
    <row r="17" spans="1:7" s="37" customFormat="1" x14ac:dyDescent="0.25">
      <c r="A17" s="118" t="s">
        <v>1092</v>
      </c>
      <c r="B17" s="118"/>
      <c r="C17" s="118"/>
      <c r="D17" s="34" t="s">
        <v>348</v>
      </c>
      <c r="E17" s="83">
        <f>E12+E13+E14+E15+E16</f>
        <v>0</v>
      </c>
      <c r="G17" s="118"/>
    </row>
    <row r="18" spans="1:7" s="37" customFormat="1" x14ac:dyDescent="0.25">
      <c r="A18" s="118"/>
      <c r="B18" s="118"/>
      <c r="C18" s="118"/>
      <c r="D18" s="177" t="s">
        <v>349</v>
      </c>
      <c r="E18" s="178"/>
      <c r="G18" s="118"/>
    </row>
    <row r="19" spans="1:7" s="37" customFormat="1" ht="15" customHeight="1" x14ac:dyDescent="0.25">
      <c r="A19" s="118" t="s">
        <v>350</v>
      </c>
      <c r="B19" s="118"/>
      <c r="C19" s="118"/>
      <c r="D19" s="38" t="s">
        <v>351</v>
      </c>
      <c r="E19" s="83">
        <f>Sch6And7!E12</f>
        <v>0</v>
      </c>
      <c r="G19" s="118"/>
    </row>
    <row r="20" spans="1:7" s="37" customFormat="1" ht="15" customHeight="1" x14ac:dyDescent="0.25">
      <c r="A20" s="118" t="s">
        <v>186</v>
      </c>
      <c r="B20" s="118"/>
      <c r="C20" s="118"/>
      <c r="D20" s="38" t="s">
        <v>352</v>
      </c>
      <c r="E20" s="83">
        <f>Sch6And7!E17</f>
        <v>0</v>
      </c>
      <c r="G20" s="118"/>
    </row>
    <row r="21" spans="1:7" s="37" customFormat="1" x14ac:dyDescent="0.25">
      <c r="A21" s="118" t="s">
        <v>21</v>
      </c>
      <c r="B21" s="118"/>
      <c r="C21" s="118"/>
      <c r="D21" s="38" t="s">
        <v>353</v>
      </c>
      <c r="E21" s="83">
        <f>Sch8And9!E12</f>
        <v>0</v>
      </c>
      <c r="G21" s="118"/>
    </row>
    <row r="22" spans="1:7" s="37" customFormat="1" x14ac:dyDescent="0.25">
      <c r="A22" s="118" t="s">
        <v>977</v>
      </c>
      <c r="B22" s="118"/>
      <c r="C22" s="118"/>
      <c r="D22" s="38" t="s">
        <v>354</v>
      </c>
      <c r="E22" s="83">
        <f>Sch8And9!E26</f>
        <v>0</v>
      </c>
      <c r="G22" s="118"/>
    </row>
    <row r="23" spans="1:7" s="37" customFormat="1" x14ac:dyDescent="0.25">
      <c r="A23" s="118" t="s">
        <v>876</v>
      </c>
      <c r="B23" s="118"/>
      <c r="C23" s="118"/>
      <c r="D23" s="38" t="s">
        <v>1198</v>
      </c>
      <c r="E23" s="83">
        <f>'Sch10,11And12'!E12</f>
        <v>0</v>
      </c>
      <c r="G23" s="118"/>
    </row>
    <row r="24" spans="1:7" s="37" customFormat="1" x14ac:dyDescent="0.25">
      <c r="A24" s="118" t="s">
        <v>1378</v>
      </c>
      <c r="B24" s="118"/>
      <c r="C24" s="118"/>
      <c r="D24" s="38" t="s">
        <v>1199</v>
      </c>
      <c r="E24" s="83">
        <f>'Sch10,11And12'!E34</f>
        <v>0</v>
      </c>
      <c r="G24" s="118"/>
    </row>
    <row r="25" spans="1:7" s="37" customFormat="1" x14ac:dyDescent="0.25">
      <c r="A25" s="118" t="s">
        <v>910</v>
      </c>
      <c r="B25" s="118"/>
      <c r="C25" s="118"/>
      <c r="D25" s="34" t="s">
        <v>911</v>
      </c>
      <c r="E25" s="83">
        <f>E19+E20+E21+E22+E23+E24</f>
        <v>0</v>
      </c>
      <c r="G25" s="118"/>
    </row>
    <row r="26" spans="1:7" s="37" customFormat="1" x14ac:dyDescent="0.25">
      <c r="A26" s="118" t="s">
        <v>912</v>
      </c>
      <c r="B26" s="118"/>
      <c r="C26" s="118"/>
      <c r="D26" s="38" t="s">
        <v>913</v>
      </c>
      <c r="E26" s="83">
        <f>'Sch10,11And12'!E43</f>
        <v>0</v>
      </c>
      <c r="G26" s="118"/>
    </row>
    <row r="27" spans="1:7" s="37" customFormat="1" x14ac:dyDescent="0.25">
      <c r="A27" s="118" t="s">
        <v>914</v>
      </c>
      <c r="B27" s="118"/>
      <c r="C27" s="118"/>
      <c r="D27" s="38" t="s">
        <v>915</v>
      </c>
      <c r="E27" s="82"/>
      <c r="G27" s="118"/>
    </row>
    <row r="28" spans="1:7" s="37" customFormat="1" ht="15" customHeight="1" x14ac:dyDescent="0.25">
      <c r="A28" s="118" t="s">
        <v>1215</v>
      </c>
      <c r="B28" s="118"/>
      <c r="C28" s="118"/>
      <c r="D28" s="38" t="s">
        <v>1216</v>
      </c>
      <c r="E28" s="82"/>
      <c r="G28" s="118"/>
    </row>
    <row r="29" spans="1:7" s="37" customFormat="1" x14ac:dyDescent="0.25">
      <c r="A29" s="118" t="s">
        <v>1217</v>
      </c>
      <c r="B29" s="118"/>
      <c r="C29" s="118"/>
      <c r="D29" s="38" t="s">
        <v>1218</v>
      </c>
      <c r="E29" s="82"/>
      <c r="G29" s="118"/>
    </row>
    <row r="30" spans="1:7" s="37" customFormat="1" x14ac:dyDescent="0.25">
      <c r="A30" s="118" t="s">
        <v>1238</v>
      </c>
      <c r="B30" s="118"/>
      <c r="C30" s="118"/>
      <c r="D30" s="38" t="s">
        <v>1219</v>
      </c>
      <c r="E30" s="82"/>
      <c r="G30" s="118"/>
    </row>
    <row r="31" spans="1:7" s="37" customFormat="1" x14ac:dyDescent="0.25">
      <c r="A31" s="118"/>
      <c r="B31" s="118"/>
      <c r="C31" s="118" t="s">
        <v>281</v>
      </c>
      <c r="G31" s="118"/>
    </row>
    <row r="32" spans="1:7" s="37" customFormat="1" x14ac:dyDescent="0.25">
      <c r="A32" s="118"/>
      <c r="B32" s="118"/>
      <c r="C32" s="118" t="s">
        <v>1331</v>
      </c>
      <c r="D32" s="118"/>
      <c r="E32" s="118"/>
      <c r="F32" s="118"/>
      <c r="G32" s="118" t="s">
        <v>1332</v>
      </c>
    </row>
    <row r="33" s="37" customFormat="1" x14ac:dyDescent="0.25"/>
    <row r="34" s="37" customFormat="1" x14ac:dyDescent="0.25"/>
    <row r="35" s="37" customFormat="1" x14ac:dyDescent="0.25"/>
    <row r="36" s="37" customFormat="1" x14ac:dyDescent="0.25"/>
    <row r="37" s="37" customFormat="1" x14ac:dyDescent="0.25"/>
  </sheetData>
  <mergeCells count="3">
    <mergeCell ref="D10:E10"/>
    <mergeCell ref="D18:E18"/>
    <mergeCell ref="D1:H1"/>
  </mergeCells>
  <phoneticPr fontId="3" type="noConversion"/>
  <dataValidations count="18">
    <dataValidation type="decimal" allowBlank="1" showInputMessage="1" showErrorMessage="1" errorTitle="Input Error" error="Please enter a numeric value between 0 and 99999999999999999" sqref="E1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0">
      <formula1>0</formula1>
      <formula2>99999999999999900</formula2>
    </dataValidation>
  </dataValidations>
  <hyperlinks>
    <hyperlink ref="E3" location="Navigation!A1" display="Back To Navigation Page"/>
  </hyperlinks>
  <pageMargins left="0.75" right="0.75" top="1" bottom="1" header="0.5" footer="0.5"/>
  <pageSetup paperSize="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5CE916FF-18A2-437A-9F6B-AE7C5C9A3FB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179</vt:i4>
      </vt:variant>
    </vt:vector>
  </HeadingPairs>
  <TitlesOfParts>
    <vt:vector size="199" baseType="lpstr">
      <vt:lpstr>Navigation</vt:lpstr>
      <vt:lpstr>General Information</vt:lpstr>
      <vt:lpstr>AssetsAndLiab</vt:lpstr>
      <vt:lpstr>AssetsAndLiab (F)</vt:lpstr>
      <vt:lpstr>Sch1</vt:lpstr>
      <vt:lpstr>Sch1(F)</vt:lpstr>
      <vt:lpstr>Sch2</vt:lpstr>
      <vt:lpstr>Sch3,4And5</vt:lpstr>
      <vt:lpstr>Sch6And7</vt:lpstr>
      <vt:lpstr>Sch8And9</vt:lpstr>
      <vt:lpstr>Sch10,11And12</vt:lpstr>
      <vt:lpstr>PAndL</vt:lpstr>
      <vt:lpstr>Sch13,14,15And16</vt:lpstr>
      <vt:lpstr>Quantum-NPAs</vt:lpstr>
      <vt:lpstr>Suits</vt:lpstr>
      <vt:lpstr>PublicIssue</vt:lpstr>
      <vt:lpstr>AssetQuality-LoansAndAdvances</vt:lpstr>
      <vt:lpstr>CKF</vt:lpstr>
      <vt:lpstr>Profile</vt:lpstr>
      <vt:lpstr>LCR Disclosure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'Sch1'!fn_E101_33_12082015</vt:lpstr>
      <vt:lpstr>'Sch1'!fn_E113_34_12082015</vt:lpstr>
      <vt:lpstr>'Sch1'!fn_E125_35_12082015</vt:lpstr>
      <vt:lpstr>'Sch1'!fn_E135_47_12082015</vt:lpstr>
      <vt:lpstr>'Sch1'!fn_E146_56_13082015</vt:lpstr>
      <vt:lpstr>'Sch1'!fn_E157_48_12082015</vt:lpstr>
      <vt:lpstr>'Sch1'!fn_E169_49_12082015</vt:lpstr>
      <vt:lpstr>CKF!fn_E28_0_11012013</vt:lpstr>
      <vt:lpstr>'Sch1'!fn_E29_0_11082015</vt:lpstr>
      <vt:lpstr>'Sch1'!fn_E30_1_11082015</vt:lpstr>
      <vt:lpstr>'Sch1'!fn_E31_2_11082015</vt:lpstr>
      <vt:lpstr>'Sch1'!fn_E32_3_11082015</vt:lpstr>
      <vt:lpstr>'Sch1'!fn_E33_4_11082015</vt:lpstr>
      <vt:lpstr>'Sch1'!fn_E34_5_11082015</vt:lpstr>
      <vt:lpstr>'Sch1'!fn_E34_6_11082015</vt:lpstr>
      <vt:lpstr>'Sch1'!fn_E35_7_11082015</vt:lpstr>
      <vt:lpstr>'Sch1'!fn_E36_8_11082015</vt:lpstr>
      <vt:lpstr>'Sch1'!fn_E37_9_11082015</vt:lpstr>
      <vt:lpstr>'Sch1'!fn_E38_10_11082015</vt:lpstr>
      <vt:lpstr>'Sch1'!fn_E39_28_11082015</vt:lpstr>
      <vt:lpstr>'Sch1'!fn_E58_29_12082015</vt:lpstr>
      <vt:lpstr>'Sch1'!fn_E68_30_12082015</vt:lpstr>
      <vt:lpstr>'Sch1'!fn_E78_31_12082015</vt:lpstr>
      <vt:lpstr>'Sch1'!fn_E89_32_12082015</vt:lpstr>
      <vt:lpstr>Restructuring!fn_F10_0_06122012</vt:lpstr>
      <vt:lpstr>Restructuring!fn_F10_6_06122012</vt:lpstr>
      <vt:lpstr>Restructuring!fn_F11_11_06122012</vt:lpstr>
      <vt:lpstr>Restructuring!fn_F11_7_06122012</vt:lpstr>
      <vt:lpstr>'Sch1'!fn_F113_38_12082015</vt:lpstr>
      <vt:lpstr>Restructuring!fn_F12_34_10122012</vt:lpstr>
      <vt:lpstr>Restructuring!fn_F13_12_06122012</vt:lpstr>
      <vt:lpstr>'Sch1'!fn_F135_39_12082015</vt:lpstr>
      <vt:lpstr>Restructuring!fn_F14_58_10122012</vt:lpstr>
      <vt:lpstr>Restructuring!fn_F15_35_10122012</vt:lpstr>
      <vt:lpstr>'Sch1'!fn_F157_40_12082015</vt:lpstr>
      <vt:lpstr>Restructuring!fn_F16_59_10122012</vt:lpstr>
      <vt:lpstr>Restructuring!fn_F17_83_10122012</vt:lpstr>
      <vt:lpstr>Restructuring!fn_F18_36_10122012</vt:lpstr>
      <vt:lpstr>Restructuring!fn_F19_60_10122012</vt:lpstr>
      <vt:lpstr>Restructuring!fn_F20_84_10122012</vt:lpstr>
      <vt:lpstr>Restructuring!fn_F21_37_10122012</vt:lpstr>
      <vt:lpstr>'Sch1'!fn_F30_11_11082015</vt:lpstr>
      <vt:lpstr>'Sch1'!fn_F32_12_11082015</vt:lpstr>
      <vt:lpstr>'Sch1'!fn_F34_13_11082015</vt:lpstr>
      <vt:lpstr>'Sch1'!fn_F36_14_11082015</vt:lpstr>
      <vt:lpstr>'Sch1'!fn_F38_15_11082015</vt:lpstr>
      <vt:lpstr>Restructuring!fn_F42_113_20052013</vt:lpstr>
      <vt:lpstr>Restructuring!fn_F52_105_20052013</vt:lpstr>
      <vt:lpstr>Restructuring!fn_F53_108_20052013</vt:lpstr>
      <vt:lpstr>Restructuring!fn_F54_100_20052013</vt:lpstr>
      <vt:lpstr>'Sch1'!fn_F68_36_12082015</vt:lpstr>
      <vt:lpstr>'Sector-wise NPAs'!fn_F83_0_02112012</vt:lpstr>
      <vt:lpstr>'Sch1'!fn_F89_37_12082015</vt:lpstr>
      <vt:lpstr>Restructuring!fn_G10_1_06122012</vt:lpstr>
      <vt:lpstr>'Sch1'!fn_G101_54_12082015</vt:lpstr>
      <vt:lpstr>Restructuring!fn_G11_8_06122012</vt:lpstr>
      <vt:lpstr>'Sch1'!fn_G113_53_12082015</vt:lpstr>
      <vt:lpstr>Restructuring!fn_G12_38_10122012</vt:lpstr>
      <vt:lpstr>'Sch1'!fn_G125_52_12082015</vt:lpstr>
      <vt:lpstr>Restructuring!fn_G13_13_06122012</vt:lpstr>
      <vt:lpstr>'Sch1'!fn_G135_51_12082015</vt:lpstr>
      <vt:lpstr>Restructuring!fn_G14_72_10122012</vt:lpstr>
      <vt:lpstr>'Sch1'!fn_G146_46_12082015</vt:lpstr>
      <vt:lpstr>Restructuring!fn_G15_39_10122012</vt:lpstr>
      <vt:lpstr>'Sch1'!fn_G157_45_12082015</vt:lpstr>
      <vt:lpstr>Restructuring!fn_G16_61_10122012</vt:lpstr>
      <vt:lpstr>'Sch1'!fn_G169_50_12082015</vt:lpstr>
      <vt:lpstr>Restructuring!fn_G17_73_10122012</vt:lpstr>
      <vt:lpstr>Restructuring!fn_G18_40_10122012</vt:lpstr>
      <vt:lpstr>Restructuring!fn_G19_62_10122012</vt:lpstr>
      <vt:lpstr>Restructuring!fn_G19_63_10122012</vt:lpstr>
      <vt:lpstr>Restructuring!fn_G20_74_10122012</vt:lpstr>
      <vt:lpstr>Restructuring!fn_G21_41_10122012</vt:lpstr>
      <vt:lpstr>'Sch1'!fn_G28_16_11082015</vt:lpstr>
      <vt:lpstr>'Sch1'!fn_G29_17_11082015</vt:lpstr>
      <vt:lpstr>'Sch1'!fn_G30_18_11082015</vt:lpstr>
      <vt:lpstr>'Sch1'!fn_G31_19_11082015</vt:lpstr>
      <vt:lpstr>'Sch1'!fn_G32_20_11082015</vt:lpstr>
      <vt:lpstr>'Sch1'!fn_G33_21_11082015</vt:lpstr>
      <vt:lpstr>'Sch1'!fn_G34_22_11082015</vt:lpstr>
      <vt:lpstr>'Sch1'!fn_G35_23_11082015</vt:lpstr>
      <vt:lpstr>'Sch1'!fn_G36_24_11082015</vt:lpstr>
      <vt:lpstr>'Sch1'!fn_G37_25_11082015</vt:lpstr>
      <vt:lpstr>'Sch1'!fn_G38_26_11082015</vt:lpstr>
      <vt:lpstr>'Sch1'!fn_G39_27_11082015</vt:lpstr>
      <vt:lpstr>Restructuring!fn_G42_114_20052013</vt:lpstr>
      <vt:lpstr>Restructuring!fn_G50_93_20052013</vt:lpstr>
      <vt:lpstr>Restructuring!fn_G51_94_20052013</vt:lpstr>
      <vt:lpstr>Restructuring!fn_G54_101_20052013</vt:lpstr>
      <vt:lpstr>'Sch1'!fn_G57_41_12082015</vt:lpstr>
      <vt:lpstr>'Sch1'!fn_G58_42_12082015</vt:lpstr>
      <vt:lpstr>'Sch1'!fn_G68_43_12082015</vt:lpstr>
      <vt:lpstr>'Sch1'!fn_G78_44_12082015</vt:lpstr>
      <vt:lpstr>'Sector-wise NPAs'!fn_G83_1_02112012</vt:lpstr>
      <vt:lpstr>'Sch1'!fn_G89_55_12082015</vt:lpstr>
      <vt:lpstr>Restructuring!fn_H10_2_06122012</vt:lpstr>
      <vt:lpstr>Restructuring!fn_H11_9_06122012</vt:lpstr>
      <vt:lpstr>Restructuring!fn_H12_42_10122012</vt:lpstr>
      <vt:lpstr>Restructuring!fn_H13_14_06122012</vt:lpstr>
      <vt:lpstr>Restructuring!fn_H14_77_10122012</vt:lpstr>
      <vt:lpstr>Restructuring!fn_H15_43_10122012</vt:lpstr>
      <vt:lpstr>Restructuring!fn_H16_64_10122012</vt:lpstr>
      <vt:lpstr>Restructuring!fn_H17_76_10122012</vt:lpstr>
      <vt:lpstr>Restructuring!fn_H18_44_10122012</vt:lpstr>
      <vt:lpstr>Restructuring!fn_H19_65_10122012</vt:lpstr>
      <vt:lpstr>Restructuring!fn_H20_75_10122012</vt:lpstr>
      <vt:lpstr>Restructuring!fn_H21_45_10122012</vt:lpstr>
      <vt:lpstr>Restructuring!fn_H50_95_20052013</vt:lpstr>
      <vt:lpstr>Restructuring!fn_H51_96_20052013</vt:lpstr>
      <vt:lpstr>Restructuring!fn_H52_103_20052013</vt:lpstr>
      <vt:lpstr>Restructuring!fn_H53_109_20052013</vt:lpstr>
      <vt:lpstr>'Sector-wise NPAs'!fn_H83_11_02112012</vt:lpstr>
      <vt:lpstr>Restructuring!fn_I10_3_06122012</vt:lpstr>
      <vt:lpstr>Restructuring!fn_I11_10_06122012</vt:lpstr>
      <vt:lpstr>Restructuring!fn_I12_46_10122012</vt:lpstr>
      <vt:lpstr>Restructuring!fn_I13_15_06122012</vt:lpstr>
      <vt:lpstr>Restructuring!fn_I14_78_10122012</vt:lpstr>
      <vt:lpstr>Restructuring!fn_I15_47_10122012</vt:lpstr>
      <vt:lpstr>Restructuring!fn_I16_66_10122012</vt:lpstr>
      <vt:lpstr>Restructuring!fn_I17_79_10122012</vt:lpstr>
      <vt:lpstr>Restructuring!fn_I18_48_10122012</vt:lpstr>
      <vt:lpstr>Restructuring!fn_I19_67_10122012</vt:lpstr>
      <vt:lpstr>Restructuring!fn_I20_80_10122012</vt:lpstr>
      <vt:lpstr>Restructuring!fn_I21_49_10122012</vt:lpstr>
      <vt:lpstr>Restructuring!fn_I42_115_20052013</vt:lpstr>
      <vt:lpstr>Restructuring!fn_I50_97_20052013</vt:lpstr>
      <vt:lpstr>Restructuring!fn_I51_98_20052013</vt:lpstr>
      <vt:lpstr>Restructuring!fn_I52_104_20052013</vt:lpstr>
      <vt:lpstr>Restructuring!fn_I53_110_20052013</vt:lpstr>
      <vt:lpstr>Restructuring!fn_I54_99_20052013</vt:lpstr>
      <vt:lpstr>'Sector-wise NPAs'!fn_I83_2_02112012</vt:lpstr>
      <vt:lpstr>Restructuring!fn_J10_4_06122012</vt:lpstr>
      <vt:lpstr>Restructuring!fn_J11_28_10122012</vt:lpstr>
      <vt:lpstr>Restructuring!fn_J12_53_10122012</vt:lpstr>
      <vt:lpstr>Restructuring!fn_J13_16_06122012</vt:lpstr>
      <vt:lpstr>Restructuring!fn_J14_30_10122012</vt:lpstr>
      <vt:lpstr>Restructuring!fn_J15_52_10122012</vt:lpstr>
      <vt:lpstr>Restructuring!fn_J16_69_10122012</vt:lpstr>
      <vt:lpstr>Restructuring!fn_J17_31_10122012</vt:lpstr>
      <vt:lpstr>Restructuring!fn_J18_51_10122012</vt:lpstr>
      <vt:lpstr>Restructuring!fn_J19_68_10122012</vt:lpstr>
      <vt:lpstr>Restructuring!fn_J20_81_10122012</vt:lpstr>
      <vt:lpstr>Restructuring!fn_J21_50_10122012</vt:lpstr>
      <vt:lpstr>Restructuring!fn_J37_111_20052013</vt:lpstr>
      <vt:lpstr>Restructuring!fn_J40_112_20052013</vt:lpstr>
      <vt:lpstr>Restructuring!fn_J42_116_20052013</vt:lpstr>
      <vt:lpstr>Restructuring!fn_J51_107_20052013</vt:lpstr>
      <vt:lpstr>Restructuring!fn_J52_106_20052013</vt:lpstr>
      <vt:lpstr>Restructuring!fn_J54_102_20052013</vt:lpstr>
      <vt:lpstr>'Sector-wise NPAs'!fn_J83_3_02112012</vt:lpstr>
      <vt:lpstr>Restructuring!fn_K10_5_06122012</vt:lpstr>
      <vt:lpstr>Restructuring!fn_K11_29_10122012</vt:lpstr>
      <vt:lpstr>Restructuring!fn_K12_54_10122012</vt:lpstr>
      <vt:lpstr>Restructuring!fn_K13_17_06122012</vt:lpstr>
      <vt:lpstr>Restructuring!fn_K14_32_10122012</vt:lpstr>
      <vt:lpstr>Restructuring!fn_K15_55_10122012</vt:lpstr>
      <vt:lpstr>Restructuring!fn_K16_70_10122012</vt:lpstr>
      <vt:lpstr>Restructuring!fn_K17_33_10122012</vt:lpstr>
      <vt:lpstr>Restructuring!fn_K18_56_10122012</vt:lpstr>
      <vt:lpstr>Restructuring!fn_K19_71_10122012</vt:lpstr>
      <vt:lpstr>Restructuring!fn_K20_82_10122012</vt:lpstr>
      <vt:lpstr>Restructuring!fn_K21_57_10122012</vt:lpstr>
      <vt:lpstr>PublicIssue!fn_K34_0_11012013</vt:lpstr>
      <vt:lpstr>'Sector-wise NPAs'!fn_K83_4_02112012</vt:lpstr>
      <vt:lpstr>'Sector-wise NPAs'!fn_L83_5_02112012</vt:lpstr>
      <vt:lpstr>'Sector-wise NPAs'!fn_M83_6_02112012</vt:lpstr>
      <vt:lpstr>'Sector-wise NPAs'!fn_N83_7_02112012</vt:lpstr>
      <vt:lpstr>'Sector-wise NPAs'!fn_O83_12_02112012</vt:lpstr>
      <vt:lpstr>'Sector-wise NPAs'!fn_P83_8_02112012</vt:lpstr>
      <vt:lpstr>'Sector-wise NPAs'!fn_Q83_9_02112012</vt:lpstr>
      <vt:lpstr>'Sector-wise NPAs'!fn_R83_10_02112012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rgadekar</dc:creator>
  <cp:lastModifiedBy>Soman, Asha</cp:lastModifiedBy>
  <dcterms:created xsi:type="dcterms:W3CDTF">2010-12-09T08:47:06Z</dcterms:created>
  <dcterms:modified xsi:type="dcterms:W3CDTF">2023-03-13T05:01:29Z</dcterms:modified>
</cp:coreProperties>
</file>